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-1\Desktop\Отчет об исполнении бюджета\Отчет об исполнении бюджета за 2026 год\Отчет об исполнении бюджета за 1 квартал 2026 г\"/>
    </mc:Choice>
  </mc:AlternateContent>
  <bookViews>
    <workbookView xWindow="0" yWindow="0" windowWidth="28800" windowHeight="11835"/>
  </bookViews>
  <sheets>
    <sheet name="1 квартал 2026" sheetId="5" r:id="rId1"/>
  </sheets>
  <definedNames>
    <definedName name="_xlnm._FilterDatabase" localSheetId="0" hidden="1">'1 квартал 2026'!$A$4:$H$565</definedName>
    <definedName name="Excel_BuiltIn__FilterDatabase_1">#REF!</definedName>
  </definedNames>
  <calcPr calcId="152511"/>
</workbook>
</file>

<file path=xl/calcChain.xml><?xml version="1.0" encoding="utf-8"?>
<calcChain xmlns="http://schemas.openxmlformats.org/spreadsheetml/2006/main">
  <c r="G20" i="5" l="1"/>
  <c r="H20" i="5"/>
  <c r="G22" i="5"/>
  <c r="H22" i="5"/>
  <c r="G24" i="5"/>
  <c r="H24" i="5"/>
  <c r="G27" i="5"/>
  <c r="G29" i="5"/>
  <c r="G32" i="5"/>
  <c r="G35" i="5"/>
  <c r="G40" i="5"/>
  <c r="G45" i="5"/>
  <c r="G50" i="5"/>
  <c r="H50" i="5"/>
  <c r="G55" i="5"/>
  <c r="H55" i="5"/>
  <c r="G60" i="5"/>
  <c r="G63" i="5"/>
  <c r="G69" i="5"/>
  <c r="H69" i="5"/>
  <c r="G72" i="5"/>
  <c r="H72" i="5"/>
  <c r="G75" i="5"/>
  <c r="G79" i="5"/>
  <c r="H79" i="5"/>
  <c r="G85" i="5"/>
  <c r="H85" i="5"/>
  <c r="G90" i="5"/>
  <c r="H90" i="5"/>
  <c r="G94" i="5"/>
  <c r="H94" i="5"/>
  <c r="G97" i="5"/>
  <c r="H97" i="5"/>
  <c r="H103" i="5"/>
  <c r="G106" i="5"/>
  <c r="H106" i="5"/>
  <c r="H109" i="5"/>
  <c r="H111" i="5"/>
  <c r="H114" i="5"/>
  <c r="H116" i="5"/>
  <c r="G119" i="5"/>
  <c r="H119" i="5"/>
  <c r="H123" i="5"/>
  <c r="G125" i="5"/>
  <c r="H125" i="5"/>
  <c r="H128" i="5"/>
  <c r="G132" i="5"/>
  <c r="H135" i="5"/>
  <c r="G137" i="5"/>
  <c r="H141" i="5"/>
  <c r="G143" i="5"/>
  <c r="G148" i="5"/>
  <c r="H148" i="5"/>
  <c r="G152" i="5"/>
  <c r="H152" i="5"/>
  <c r="G156" i="5"/>
  <c r="G161" i="5"/>
  <c r="H161" i="5"/>
  <c r="G165" i="5"/>
  <c r="G168" i="5"/>
  <c r="G171" i="5"/>
  <c r="H171" i="5"/>
  <c r="G175" i="5"/>
  <c r="G179" i="5"/>
  <c r="G184" i="5"/>
  <c r="G189" i="5"/>
  <c r="G194" i="5"/>
  <c r="H194" i="5"/>
  <c r="G197" i="5"/>
  <c r="H197" i="5"/>
  <c r="G199" i="5"/>
  <c r="H199" i="5"/>
  <c r="G203" i="5"/>
  <c r="H203" i="5"/>
  <c r="G209" i="5"/>
  <c r="H209" i="5"/>
  <c r="G212" i="5"/>
  <c r="H212" i="5"/>
  <c r="G216" i="5"/>
  <c r="H216" i="5"/>
  <c r="G220" i="5"/>
  <c r="G224" i="5"/>
  <c r="G229" i="5"/>
  <c r="H229" i="5"/>
  <c r="G232" i="5"/>
  <c r="H232" i="5"/>
  <c r="G236" i="5"/>
  <c r="H236" i="5"/>
  <c r="G239" i="5"/>
  <c r="H239" i="5"/>
  <c r="G242" i="5"/>
  <c r="H242" i="5"/>
  <c r="G246" i="5"/>
  <c r="G249" i="5"/>
  <c r="G253" i="5"/>
  <c r="G257" i="5"/>
  <c r="H257" i="5"/>
  <c r="G260" i="5"/>
  <c r="H260" i="5"/>
  <c r="G263" i="5"/>
  <c r="H263" i="5"/>
  <c r="H266" i="5"/>
  <c r="G271" i="5"/>
  <c r="H271" i="5"/>
  <c r="G274" i="5"/>
  <c r="G278" i="5"/>
  <c r="G281" i="5"/>
  <c r="G283" i="5"/>
  <c r="G286" i="5"/>
  <c r="G290" i="5"/>
  <c r="G294" i="5"/>
  <c r="G296" i="5"/>
  <c r="G301" i="5"/>
  <c r="G305" i="5"/>
  <c r="H305" i="5"/>
  <c r="G308" i="5"/>
  <c r="H308" i="5"/>
  <c r="G310" i="5"/>
  <c r="H310" i="5"/>
  <c r="G312" i="5"/>
  <c r="G315" i="5"/>
  <c r="G318" i="5"/>
  <c r="G321" i="5"/>
  <c r="G324" i="5"/>
  <c r="H324" i="5"/>
  <c r="G330" i="5"/>
  <c r="H330" i="5"/>
  <c r="G332" i="5"/>
  <c r="G337" i="5"/>
  <c r="H337" i="5"/>
  <c r="G340" i="5"/>
  <c r="H340" i="5"/>
  <c r="G343" i="5"/>
  <c r="H343" i="5"/>
  <c r="G346" i="5"/>
  <c r="G349" i="5"/>
  <c r="G353" i="5"/>
  <c r="H353" i="5"/>
  <c r="G358" i="5"/>
  <c r="H358" i="5"/>
  <c r="G361" i="5"/>
  <c r="H361" i="5"/>
  <c r="G366" i="5"/>
  <c r="G369" i="5"/>
  <c r="G372" i="5"/>
  <c r="G375" i="5"/>
  <c r="H375" i="5"/>
  <c r="G378" i="5"/>
  <c r="G381" i="5"/>
  <c r="G384" i="5"/>
  <c r="G387" i="5"/>
  <c r="H387" i="5"/>
  <c r="G390" i="5"/>
  <c r="G393" i="5"/>
  <c r="G396" i="5"/>
  <c r="G399" i="5"/>
  <c r="G402" i="5"/>
  <c r="G405" i="5"/>
  <c r="G408" i="5"/>
  <c r="G411" i="5"/>
  <c r="G414" i="5"/>
  <c r="G417" i="5"/>
  <c r="G420" i="5"/>
  <c r="G423" i="5"/>
  <c r="G426" i="5"/>
  <c r="G429" i="5"/>
  <c r="G432" i="5"/>
  <c r="G435" i="5"/>
  <c r="G438" i="5"/>
  <c r="H438" i="5"/>
  <c r="G440" i="5"/>
  <c r="H440" i="5"/>
  <c r="G442" i="5"/>
  <c r="H442" i="5"/>
  <c r="G445" i="5"/>
  <c r="G448" i="5"/>
  <c r="G453" i="5"/>
  <c r="G458" i="5"/>
  <c r="G461" i="5"/>
  <c r="G466" i="5"/>
  <c r="G471" i="5"/>
  <c r="G476" i="5"/>
  <c r="G481" i="5"/>
  <c r="G486" i="5"/>
  <c r="H486" i="5"/>
  <c r="G488" i="5"/>
  <c r="H488" i="5"/>
  <c r="G490" i="5"/>
  <c r="G493" i="5"/>
  <c r="H493" i="5"/>
  <c r="G496" i="5"/>
  <c r="H496" i="5"/>
  <c r="G499" i="5"/>
  <c r="H499" i="5"/>
  <c r="G501" i="5"/>
  <c r="G503" i="5"/>
  <c r="H503" i="5"/>
  <c r="G506" i="5"/>
  <c r="H506" i="5"/>
  <c r="G509" i="5"/>
  <c r="H509" i="5"/>
  <c r="G512" i="5"/>
  <c r="H512" i="5"/>
  <c r="G514" i="5"/>
  <c r="G517" i="5"/>
  <c r="G520" i="5"/>
  <c r="H520" i="5"/>
  <c r="G523" i="5"/>
  <c r="H523" i="5"/>
  <c r="G525" i="5"/>
  <c r="H525" i="5"/>
  <c r="G527" i="5"/>
  <c r="H527" i="5"/>
  <c r="G530" i="5"/>
  <c r="H530" i="5"/>
  <c r="G532" i="5"/>
  <c r="H532" i="5"/>
  <c r="G535" i="5"/>
  <c r="H535" i="5"/>
  <c r="G537" i="5"/>
  <c r="H537" i="5"/>
  <c r="G540" i="5"/>
  <c r="H540" i="5"/>
  <c r="G543" i="5"/>
  <c r="H543" i="5"/>
  <c r="G546" i="5"/>
  <c r="H546" i="5"/>
  <c r="G548" i="5"/>
  <c r="H548" i="5"/>
  <c r="G551" i="5"/>
  <c r="H551" i="5"/>
  <c r="G554" i="5"/>
  <c r="G557" i="5"/>
  <c r="H557" i="5"/>
  <c r="G559" i="5"/>
  <c r="H559" i="5"/>
  <c r="G562" i="5"/>
  <c r="G564" i="5"/>
  <c r="H564" i="5"/>
  <c r="F541" i="5"/>
  <c r="F500" i="5"/>
  <c r="F498" i="5"/>
  <c r="E495" i="5"/>
  <c r="F495" i="5"/>
  <c r="F494" i="5" s="1"/>
  <c r="E492" i="5"/>
  <c r="F492" i="5"/>
  <c r="F491" i="5" s="1"/>
  <c r="D492" i="5"/>
  <c r="D491" i="5" s="1"/>
  <c r="E489" i="5"/>
  <c r="F489" i="5"/>
  <c r="E487" i="5"/>
  <c r="F487" i="5"/>
  <c r="E485" i="5"/>
  <c r="F485" i="5"/>
  <c r="E460" i="5"/>
  <c r="F460" i="5"/>
  <c r="F459" i="5" s="1"/>
  <c r="F455" i="5" s="1"/>
  <c r="D460" i="5"/>
  <c r="F450" i="5"/>
  <c r="E434" i="5"/>
  <c r="F434" i="5"/>
  <c r="F433" i="5" s="1"/>
  <c r="D434" i="5"/>
  <c r="E431" i="5"/>
  <c r="F431" i="5"/>
  <c r="F430" i="5" s="1"/>
  <c r="D431" i="5"/>
  <c r="D430" i="5" s="1"/>
  <c r="E425" i="5"/>
  <c r="F425" i="5"/>
  <c r="F424" i="5" s="1"/>
  <c r="E428" i="5"/>
  <c r="F428" i="5"/>
  <c r="F427" i="5" s="1"/>
  <c r="D428" i="5"/>
  <c r="G428" i="5" s="1"/>
  <c r="D425" i="5"/>
  <c r="D424" i="5" s="1"/>
  <c r="E419" i="5"/>
  <c r="F419" i="5"/>
  <c r="F418" i="5" s="1"/>
  <c r="E422" i="5"/>
  <c r="F422" i="5"/>
  <c r="F421" i="5" s="1"/>
  <c r="D422" i="5"/>
  <c r="D421" i="5" s="1"/>
  <c r="D419" i="5"/>
  <c r="D418" i="5" s="1"/>
  <c r="E416" i="5"/>
  <c r="F416" i="5"/>
  <c r="F415" i="5" s="1"/>
  <c r="D416" i="5"/>
  <c r="D415" i="5" s="1"/>
  <c r="E413" i="5"/>
  <c r="F413" i="5"/>
  <c r="F412" i="5" s="1"/>
  <c r="D413" i="5"/>
  <c r="D412" i="5" s="1"/>
  <c r="E410" i="5"/>
  <c r="F410" i="5"/>
  <c r="F409" i="5" s="1"/>
  <c r="D410" i="5"/>
  <c r="E407" i="5"/>
  <c r="F407" i="5"/>
  <c r="D407" i="5"/>
  <c r="E398" i="5"/>
  <c r="F398" i="5"/>
  <c r="F397" i="5" s="1"/>
  <c r="E401" i="5"/>
  <c r="F401" i="5"/>
  <c r="F400" i="5" s="1"/>
  <c r="E404" i="5"/>
  <c r="F404" i="5"/>
  <c r="F403" i="5" s="1"/>
  <c r="D404" i="5"/>
  <c r="D403" i="5" s="1"/>
  <c r="D401" i="5"/>
  <c r="D398" i="5"/>
  <c r="D397" i="5" s="1"/>
  <c r="E395" i="5"/>
  <c r="F395" i="5"/>
  <c r="F394" i="5" s="1"/>
  <c r="D395" i="5"/>
  <c r="E380" i="5"/>
  <c r="F380" i="5"/>
  <c r="F379" i="5" s="1"/>
  <c r="D380" i="5"/>
  <c r="D379" i="5" s="1"/>
  <c r="E371" i="5"/>
  <c r="F371" i="5"/>
  <c r="F370" i="5" s="1"/>
  <c r="D371" i="5"/>
  <c r="D370" i="5" s="1"/>
  <c r="F359" i="5"/>
  <c r="F356" i="5"/>
  <c r="G419" i="5" l="1"/>
  <c r="G431" i="5"/>
  <c r="G492" i="5"/>
  <c r="G413" i="5"/>
  <c r="H495" i="5"/>
  <c r="E494" i="5"/>
  <c r="H494" i="5" s="1"/>
  <c r="E379" i="5"/>
  <c r="G380" i="5"/>
  <c r="E403" i="5"/>
  <c r="G404" i="5"/>
  <c r="E397" i="5"/>
  <c r="G398" i="5"/>
  <c r="D409" i="5"/>
  <c r="G410" i="5"/>
  <c r="E415" i="5"/>
  <c r="G416" i="5"/>
  <c r="E421" i="5"/>
  <c r="G422" i="5"/>
  <c r="E424" i="5"/>
  <c r="G425" i="5"/>
  <c r="D433" i="5"/>
  <c r="G434" i="5"/>
  <c r="H485" i="5"/>
  <c r="E370" i="5"/>
  <c r="G371" i="5"/>
  <c r="D394" i="5"/>
  <c r="G395" i="5"/>
  <c r="D400" i="5"/>
  <c r="G401" i="5"/>
  <c r="D406" i="5"/>
  <c r="G407" i="5"/>
  <c r="E400" i="5"/>
  <c r="E418" i="5"/>
  <c r="E427" i="5"/>
  <c r="E433" i="5"/>
  <c r="E459" i="5"/>
  <c r="H487" i="5"/>
  <c r="G460" i="5"/>
  <c r="E406" i="5"/>
  <c r="E491" i="5"/>
  <c r="H492" i="5"/>
  <c r="F497" i="5"/>
  <c r="F484" i="5"/>
  <c r="E484" i="5"/>
  <c r="D459" i="5"/>
  <c r="F406" i="5"/>
  <c r="F363" i="5" s="1"/>
  <c r="E430" i="5"/>
  <c r="D427" i="5"/>
  <c r="E412" i="5"/>
  <c r="E409" i="5"/>
  <c r="E394" i="5"/>
  <c r="F483" i="5" l="1"/>
  <c r="G412" i="5"/>
  <c r="G406" i="5"/>
  <c r="G424" i="5"/>
  <c r="H484" i="5"/>
  <c r="G491" i="5"/>
  <c r="H491" i="5"/>
  <c r="G459" i="5"/>
  <c r="G427" i="5"/>
  <c r="G370" i="5"/>
  <c r="G379" i="5"/>
  <c r="G394" i="5"/>
  <c r="G430" i="5"/>
  <c r="G400" i="5"/>
  <c r="G415" i="5"/>
  <c r="G403" i="5"/>
  <c r="G409" i="5"/>
  <c r="G433" i="5"/>
  <c r="G418" i="5"/>
  <c r="G421" i="5"/>
  <c r="G397" i="5"/>
  <c r="E320" i="5" l="1"/>
  <c r="F320" i="5"/>
  <c r="F319" i="5" s="1"/>
  <c r="F302" i="5" s="1"/>
  <c r="D320" i="5"/>
  <c r="D319" i="5" s="1"/>
  <c r="F299" i="5"/>
  <c r="E293" i="5"/>
  <c r="F293" i="5"/>
  <c r="F292" i="5" s="1"/>
  <c r="D293" i="5"/>
  <c r="F250" i="5"/>
  <c r="F243" i="5"/>
  <c r="E188" i="5"/>
  <c r="F188" i="5"/>
  <c r="F187" i="5" s="1"/>
  <c r="F186" i="5" s="1"/>
  <c r="F185" i="5" s="1"/>
  <c r="D188" i="5"/>
  <c r="D187" i="5" s="1"/>
  <c r="D186" i="5" s="1"/>
  <c r="D185" i="5" s="1"/>
  <c r="E178" i="5"/>
  <c r="F178" i="5"/>
  <c r="F177" i="5" s="1"/>
  <c r="F176" i="5" s="1"/>
  <c r="D178" i="5"/>
  <c r="D177" i="5" s="1"/>
  <c r="D176" i="5" s="1"/>
  <c r="E174" i="5"/>
  <c r="F174" i="5"/>
  <c r="F173" i="5" s="1"/>
  <c r="F172" i="5" s="1"/>
  <c r="D174" i="5"/>
  <c r="D173" i="5" s="1"/>
  <c r="D172" i="5" s="1"/>
  <c r="F144" i="5"/>
  <c r="F129" i="5"/>
  <c r="D131" i="5"/>
  <c r="E131" i="5"/>
  <c r="F117" i="5"/>
  <c r="F91" i="5"/>
  <c r="F87" i="5"/>
  <c r="F86" i="5" s="1"/>
  <c r="F82" i="5"/>
  <c r="F81" i="5" s="1"/>
  <c r="E59" i="5"/>
  <c r="F59" i="5"/>
  <c r="F58" i="5" s="1"/>
  <c r="F57" i="5" s="1"/>
  <c r="F56" i="5" s="1"/>
  <c r="D59" i="5"/>
  <c r="D58" i="5" s="1"/>
  <c r="F52" i="5"/>
  <c r="F51" i="5" s="1"/>
  <c r="F42" i="5"/>
  <c r="F41" i="5" s="1"/>
  <c r="F37" i="5"/>
  <c r="F36" i="5" s="1"/>
  <c r="E23" i="5"/>
  <c r="E34" i="5"/>
  <c r="F34" i="5"/>
  <c r="F33" i="5" s="1"/>
  <c r="F17" i="5" s="1"/>
  <c r="D34" i="5"/>
  <c r="D33" i="5" s="1"/>
  <c r="F12" i="5"/>
  <c r="F8" i="5"/>
  <c r="E33" i="5" l="1"/>
  <c r="G34" i="5"/>
  <c r="H23" i="5"/>
  <c r="E177" i="5"/>
  <c r="G178" i="5"/>
  <c r="G293" i="5"/>
  <c r="E319" i="5"/>
  <c r="G320" i="5"/>
  <c r="E173" i="5"/>
  <c r="G174" i="5"/>
  <c r="E58" i="5"/>
  <c r="G59" i="5"/>
  <c r="G131" i="5"/>
  <c r="E187" i="5"/>
  <c r="G188" i="5"/>
  <c r="F157" i="5"/>
  <c r="F98" i="5" s="1"/>
  <c r="F7" i="5"/>
  <c r="E186" i="5" l="1"/>
  <c r="G187" i="5"/>
  <c r="G58" i="5"/>
  <c r="G319" i="5"/>
  <c r="E172" i="5"/>
  <c r="G173" i="5"/>
  <c r="E176" i="5"/>
  <c r="G177" i="5"/>
  <c r="G33" i="5"/>
  <c r="F565" i="5"/>
  <c r="G11" i="5"/>
  <c r="G15" i="5"/>
  <c r="G172" i="5" l="1"/>
  <c r="G176" i="5"/>
  <c r="E185" i="5"/>
  <c r="G186" i="5"/>
  <c r="E513" i="5"/>
  <c r="D513" i="5"/>
  <c r="D130" i="5"/>
  <c r="E317" i="5"/>
  <c r="D317" i="5"/>
  <c r="D316" i="5" s="1"/>
  <c r="E285" i="5"/>
  <c r="D285" i="5"/>
  <c r="D284" i="5" s="1"/>
  <c r="E265" i="5"/>
  <c r="E262" i="5"/>
  <c r="E259" i="5"/>
  <c r="E256" i="5"/>
  <c r="D265" i="5"/>
  <c r="D264" i="5" s="1"/>
  <c r="D262" i="5"/>
  <c r="D261" i="5" s="1"/>
  <c r="D259" i="5"/>
  <c r="D258" i="5" s="1"/>
  <c r="D256" i="5"/>
  <c r="D255" i="5" s="1"/>
  <c r="H259" i="5" l="1"/>
  <c r="G259" i="5"/>
  <c r="G185" i="5"/>
  <c r="G262" i="5"/>
  <c r="H262" i="5"/>
  <c r="G513" i="5"/>
  <c r="H265" i="5"/>
  <c r="G317" i="5"/>
  <c r="G285" i="5"/>
  <c r="G256" i="5"/>
  <c r="H256" i="5"/>
  <c r="E130" i="5"/>
  <c r="E255" i="5"/>
  <c r="E261" i="5"/>
  <c r="E316" i="5"/>
  <c r="E264" i="5"/>
  <c r="E284" i="5"/>
  <c r="D254" i="5"/>
  <c r="E258" i="5"/>
  <c r="G258" i="5" l="1"/>
  <c r="H258" i="5"/>
  <c r="H261" i="5"/>
  <c r="G261" i="5"/>
  <c r="G284" i="5"/>
  <c r="H255" i="5"/>
  <c r="G255" i="5"/>
  <c r="G316" i="5"/>
  <c r="H264" i="5"/>
  <c r="G130" i="5"/>
  <c r="E254" i="5"/>
  <c r="G254" i="5" l="1"/>
  <c r="H254" i="5"/>
  <c r="E136" i="5"/>
  <c r="D136" i="5"/>
  <c r="E102" i="5"/>
  <c r="D102" i="5"/>
  <c r="D101" i="5" s="1"/>
  <c r="G136" i="5" l="1"/>
  <c r="H102" i="5"/>
  <c r="E101" i="5"/>
  <c r="H101" i="5" l="1"/>
  <c r="E44" i="5"/>
  <c r="D44" i="5"/>
  <c r="D43" i="5" s="1"/>
  <c r="D42" i="5" s="1"/>
  <c r="G44" i="5" l="1"/>
  <c r="D41" i="5"/>
  <c r="E43" i="5"/>
  <c r="E42" i="5" l="1"/>
  <c r="G43" i="5"/>
  <c r="D444" i="5"/>
  <c r="D443" i="5" s="1"/>
  <c r="E444" i="5"/>
  <c r="D447" i="5"/>
  <c r="D446" i="5" s="1"/>
  <c r="E447" i="5"/>
  <c r="D437" i="5"/>
  <c r="E437" i="5"/>
  <c r="D439" i="5"/>
  <c r="E439" i="5"/>
  <c r="D441" i="5"/>
  <c r="E441" i="5"/>
  <c r="D360" i="5"/>
  <c r="D359" i="5" s="1"/>
  <c r="E360" i="5"/>
  <c r="D357" i="5"/>
  <c r="D356" i="5" s="1"/>
  <c r="E357" i="5"/>
  <c r="D329" i="5"/>
  <c r="E329" i="5"/>
  <c r="D331" i="5"/>
  <c r="E331" i="5"/>
  <c r="D248" i="5"/>
  <c r="D247" i="5" s="1"/>
  <c r="E248" i="5"/>
  <c r="D96" i="5"/>
  <c r="D95" i="5" s="1"/>
  <c r="E96" i="5"/>
  <c r="E89" i="5"/>
  <c r="D89" i="5"/>
  <c r="D88" i="5" s="1"/>
  <c r="D87" i="5" s="1"/>
  <c r="D86" i="5" s="1"/>
  <c r="D84" i="5"/>
  <c r="D83" i="5" s="1"/>
  <c r="D82" i="5" s="1"/>
  <c r="D81" i="5" s="1"/>
  <c r="E84" i="5"/>
  <c r="D74" i="5"/>
  <c r="D73" i="5" s="1"/>
  <c r="E74" i="5"/>
  <c r="D62" i="5"/>
  <c r="D61" i="5" s="1"/>
  <c r="D57" i="5" s="1"/>
  <c r="D56" i="5" s="1"/>
  <c r="E62" i="5"/>
  <c r="G248" i="5" l="1"/>
  <c r="H329" i="5"/>
  <c r="G329" i="5"/>
  <c r="H360" i="5"/>
  <c r="G360" i="5"/>
  <c r="G439" i="5"/>
  <c r="H439" i="5"/>
  <c r="G447" i="5"/>
  <c r="G89" i="5"/>
  <c r="H89" i="5"/>
  <c r="G74" i="5"/>
  <c r="G62" i="5"/>
  <c r="G84" i="5"/>
  <c r="H84" i="5"/>
  <c r="G96" i="5"/>
  <c r="H96" i="5"/>
  <c r="G331" i="5"/>
  <c r="E356" i="5"/>
  <c r="H357" i="5"/>
  <c r="G357" i="5"/>
  <c r="H441" i="5"/>
  <c r="G441" i="5"/>
  <c r="H437" i="5"/>
  <c r="G437" i="5"/>
  <c r="G444" i="5"/>
  <c r="E41" i="5"/>
  <c r="G42" i="5"/>
  <c r="E359" i="5"/>
  <c r="E88" i="5"/>
  <c r="E95" i="5"/>
  <c r="E443" i="5"/>
  <c r="E73" i="5"/>
  <c r="E446" i="5"/>
  <c r="E328" i="5"/>
  <c r="D328" i="5"/>
  <c r="D327" i="5" s="1"/>
  <c r="D326" i="5" s="1"/>
  <c r="E83" i="5"/>
  <c r="E61" i="5"/>
  <c r="E247" i="5"/>
  <c r="E436" i="5"/>
  <c r="D436" i="5"/>
  <c r="E10" i="5"/>
  <c r="D10" i="5"/>
  <c r="D9" i="5" s="1"/>
  <c r="D8" i="5" s="1"/>
  <c r="G446" i="5" l="1"/>
  <c r="G41" i="5"/>
  <c r="E82" i="5"/>
  <c r="G83" i="5"/>
  <c r="H83" i="5"/>
  <c r="G73" i="5"/>
  <c r="H359" i="5"/>
  <c r="G359" i="5"/>
  <c r="H356" i="5"/>
  <c r="G356" i="5"/>
  <c r="E87" i="5"/>
  <c r="G88" i="5"/>
  <c r="H88" i="5"/>
  <c r="G443" i="5"/>
  <c r="E57" i="5"/>
  <c r="G61" i="5"/>
  <c r="H436" i="5"/>
  <c r="G436" i="5"/>
  <c r="G247" i="5"/>
  <c r="G328" i="5"/>
  <c r="H328" i="5"/>
  <c r="G95" i="5"/>
  <c r="H95" i="5"/>
  <c r="E327" i="5"/>
  <c r="E9" i="5"/>
  <c r="E8" i="5" s="1"/>
  <c r="G10" i="5"/>
  <c r="H327" i="5" l="1"/>
  <c r="G327" i="5"/>
  <c r="E86" i="5"/>
  <c r="G87" i="5"/>
  <c r="H87" i="5"/>
  <c r="E56" i="5"/>
  <c r="G57" i="5"/>
  <c r="E81" i="5"/>
  <c r="G82" i="5"/>
  <c r="H82" i="5"/>
  <c r="G8" i="5"/>
  <c r="E326" i="5"/>
  <c r="G9" i="5"/>
  <c r="G86" i="5" l="1"/>
  <c r="H86" i="5"/>
  <c r="G56" i="5"/>
  <c r="G326" i="5"/>
  <c r="H326" i="5"/>
  <c r="G81" i="5"/>
  <c r="H81" i="5"/>
  <c r="E465" i="5"/>
  <c r="D465" i="5"/>
  <c r="E304" i="5"/>
  <c r="D304" i="5"/>
  <c r="D303" i="5" s="1"/>
  <c r="G304" i="5" l="1"/>
  <c r="H304" i="5"/>
  <c r="G465" i="5"/>
  <c r="E464" i="5"/>
  <c r="D464" i="5"/>
  <c r="D463" i="5" s="1"/>
  <c r="E303" i="5"/>
  <c r="E170" i="5"/>
  <c r="D170" i="5"/>
  <c r="H303" i="5" l="1"/>
  <c r="G303" i="5"/>
  <c r="G170" i="5"/>
  <c r="H170" i="5"/>
  <c r="G464" i="5"/>
  <c r="E169" i="5"/>
  <c r="E463" i="5"/>
  <c r="D169" i="5"/>
  <c r="E110" i="5"/>
  <c r="E108" i="5"/>
  <c r="E127" i="5"/>
  <c r="D127" i="5"/>
  <c r="E118" i="5"/>
  <c r="D118" i="5"/>
  <c r="D117" i="5" s="1"/>
  <c r="E31" i="5"/>
  <c r="D31" i="5"/>
  <c r="D30" i="5" s="1"/>
  <c r="H108" i="5" l="1"/>
  <c r="G169" i="5"/>
  <c r="H169" i="5"/>
  <c r="H127" i="5"/>
  <c r="E117" i="5"/>
  <c r="G118" i="5"/>
  <c r="H118" i="5"/>
  <c r="H110" i="5"/>
  <c r="G31" i="5"/>
  <c r="G463" i="5"/>
  <c r="E462" i="5"/>
  <c r="E30" i="5"/>
  <c r="E126" i="5"/>
  <c r="D462" i="5"/>
  <c r="D126" i="5"/>
  <c r="E561" i="5"/>
  <c r="D561" i="5"/>
  <c r="E563" i="5"/>
  <c r="D563" i="5"/>
  <c r="E556" i="5"/>
  <c r="D556" i="5"/>
  <c r="E558" i="5"/>
  <c r="D558" i="5"/>
  <c r="E553" i="5"/>
  <c r="D553" i="5"/>
  <c r="D552" i="5" s="1"/>
  <c r="E550" i="5"/>
  <c r="D550" i="5"/>
  <c r="D549" i="5" s="1"/>
  <c r="E545" i="5"/>
  <c r="D545" i="5"/>
  <c r="E547" i="5"/>
  <c r="D547" i="5"/>
  <c r="E542" i="5"/>
  <c r="D542" i="5"/>
  <c r="D541" i="5" s="1"/>
  <c r="E539" i="5"/>
  <c r="D539" i="5"/>
  <c r="D538" i="5" s="1"/>
  <c r="E534" i="5"/>
  <c r="D534" i="5"/>
  <c r="E536" i="5"/>
  <c r="D536" i="5"/>
  <c r="E529" i="5"/>
  <c r="D529" i="5"/>
  <c r="E531" i="5"/>
  <c r="D531" i="5"/>
  <c r="E522" i="5"/>
  <c r="D522" i="5"/>
  <c r="E524" i="5"/>
  <c r="D524" i="5"/>
  <c r="E526" i="5"/>
  <c r="D526" i="5"/>
  <c r="E519" i="5"/>
  <c r="D519" i="5"/>
  <c r="D518" i="5" s="1"/>
  <c r="E516" i="5"/>
  <c r="D516" i="5"/>
  <c r="D515" i="5" s="1"/>
  <c r="E511" i="5"/>
  <c r="D511" i="5"/>
  <c r="D510" i="5" s="1"/>
  <c r="E508" i="5"/>
  <c r="D508" i="5"/>
  <c r="D507" i="5" s="1"/>
  <c r="E505" i="5"/>
  <c r="D505" i="5"/>
  <c r="D504" i="5" s="1"/>
  <c r="E502" i="5"/>
  <c r="D502" i="5"/>
  <c r="E500" i="5"/>
  <c r="D500" i="5"/>
  <c r="E498" i="5"/>
  <c r="D498" i="5"/>
  <c r="D495" i="5"/>
  <c r="D487" i="5"/>
  <c r="G487" i="5" s="1"/>
  <c r="D485" i="5"/>
  <c r="G485" i="5" s="1"/>
  <c r="D489" i="5"/>
  <c r="G489" i="5" s="1"/>
  <c r="D494" i="5" l="1"/>
  <c r="G494" i="5" s="1"/>
  <c r="G495" i="5"/>
  <c r="G500" i="5"/>
  <c r="G505" i="5"/>
  <c r="H505" i="5"/>
  <c r="G511" i="5"/>
  <c r="H511" i="5"/>
  <c r="G519" i="5"/>
  <c r="H519" i="5"/>
  <c r="H524" i="5"/>
  <c r="G524" i="5"/>
  <c r="G531" i="5"/>
  <c r="H531" i="5"/>
  <c r="H536" i="5"/>
  <c r="G536" i="5"/>
  <c r="H539" i="5"/>
  <c r="G539" i="5"/>
  <c r="G547" i="5"/>
  <c r="H547" i="5"/>
  <c r="H550" i="5"/>
  <c r="G550" i="5"/>
  <c r="H558" i="5"/>
  <c r="G558" i="5"/>
  <c r="G563" i="5"/>
  <c r="H563" i="5"/>
  <c r="G117" i="5"/>
  <c r="H117" i="5"/>
  <c r="G462" i="5"/>
  <c r="H126" i="5"/>
  <c r="H498" i="5"/>
  <c r="G498" i="5"/>
  <c r="H502" i="5"/>
  <c r="G502" i="5"/>
  <c r="H508" i="5"/>
  <c r="G508" i="5"/>
  <c r="G516" i="5"/>
  <c r="H526" i="5"/>
  <c r="G526" i="5"/>
  <c r="H522" i="5"/>
  <c r="G522" i="5"/>
  <c r="G529" i="5"/>
  <c r="H529" i="5"/>
  <c r="H534" i="5"/>
  <c r="G534" i="5"/>
  <c r="E541" i="5"/>
  <c r="H542" i="5"/>
  <c r="G542" i="5"/>
  <c r="G545" i="5"/>
  <c r="H545" i="5"/>
  <c r="G553" i="5"/>
  <c r="H556" i="5"/>
  <c r="G556" i="5"/>
  <c r="G561" i="5"/>
  <c r="G30" i="5"/>
  <c r="E510" i="5"/>
  <c r="E507" i="5"/>
  <c r="E518" i="5"/>
  <c r="D484" i="5"/>
  <c r="E538" i="5"/>
  <c r="E552" i="5"/>
  <c r="E549" i="5"/>
  <c r="E504" i="5"/>
  <c r="E515" i="5"/>
  <c r="D555" i="5"/>
  <c r="D560" i="5"/>
  <c r="E560" i="5"/>
  <c r="E555" i="5"/>
  <c r="D544" i="5"/>
  <c r="E544" i="5"/>
  <c r="D533" i="5"/>
  <c r="E533" i="5"/>
  <c r="E528" i="5"/>
  <c r="D528" i="5"/>
  <c r="D521" i="5"/>
  <c r="E521" i="5"/>
  <c r="E497" i="5"/>
  <c r="D497" i="5"/>
  <c r="E336" i="5"/>
  <c r="D336" i="5"/>
  <c r="D335" i="5" s="1"/>
  <c r="E339" i="5"/>
  <c r="D339" i="5"/>
  <c r="D338" i="5" s="1"/>
  <c r="D342" i="5"/>
  <c r="D341" i="5" s="1"/>
  <c r="E345" i="5"/>
  <c r="E348" i="5"/>
  <c r="D345" i="5"/>
  <c r="D344" i="5" s="1"/>
  <c r="D348" i="5"/>
  <c r="D347" i="5" s="1"/>
  <c r="D352" i="5"/>
  <c r="D351" i="5" s="1"/>
  <c r="D350" i="5" s="1"/>
  <c r="E307" i="5"/>
  <c r="D307" i="5"/>
  <c r="E309" i="5"/>
  <c r="D309" i="5"/>
  <c r="E311" i="5"/>
  <c r="D311" i="5"/>
  <c r="D314" i="5"/>
  <c r="D313" i="5" s="1"/>
  <c r="D323" i="5"/>
  <c r="E300" i="5"/>
  <c r="D300" i="5"/>
  <c r="E270" i="5"/>
  <c r="D273" i="5"/>
  <c r="D272" i="5" s="1"/>
  <c r="E277" i="5"/>
  <c r="D277" i="5"/>
  <c r="D276" i="5" s="1"/>
  <c r="E280" i="5"/>
  <c r="D280" i="5"/>
  <c r="D282" i="5"/>
  <c r="D289" i="5"/>
  <c r="D288" i="5" s="1"/>
  <c r="D287" i="5" s="1"/>
  <c r="D295" i="5"/>
  <c r="D252" i="5"/>
  <c r="D251" i="5" s="1"/>
  <c r="D250" i="5" s="1"/>
  <c r="D245" i="5"/>
  <c r="E235" i="5"/>
  <c r="E238" i="5"/>
  <c r="D238" i="5"/>
  <c r="D237" i="5" s="1"/>
  <c r="E241" i="5"/>
  <c r="E228" i="5"/>
  <c r="D228" i="5"/>
  <c r="E231" i="5"/>
  <c r="E208" i="5"/>
  <c r="D208" i="5"/>
  <c r="D207" i="5" s="1"/>
  <c r="E211" i="5"/>
  <c r="D211" i="5"/>
  <c r="D215" i="5"/>
  <c r="E219" i="5"/>
  <c r="D223" i="5"/>
  <c r="D193" i="5"/>
  <c r="D192" i="5" s="1"/>
  <c r="E196" i="5"/>
  <c r="D196" i="5"/>
  <c r="E198" i="5"/>
  <c r="E202" i="5"/>
  <c r="D202" i="5"/>
  <c r="D201" i="5" s="1"/>
  <c r="D200" i="5" s="1"/>
  <c r="D183" i="5"/>
  <c r="E160" i="5"/>
  <c r="E164" i="5"/>
  <c r="D164" i="5"/>
  <c r="D163" i="5" s="1"/>
  <c r="E167" i="5"/>
  <c r="D167" i="5"/>
  <c r="D166" i="5" s="1"/>
  <c r="E147" i="5"/>
  <c r="D147" i="5"/>
  <c r="D146" i="5" s="1"/>
  <c r="D145" i="5" s="1"/>
  <c r="E151" i="5"/>
  <c r="E155" i="5"/>
  <c r="D155" i="5"/>
  <c r="E140" i="5"/>
  <c r="D140" i="5"/>
  <c r="D142" i="5"/>
  <c r="D134" i="5"/>
  <c r="D133" i="5" s="1"/>
  <c r="D129" i="5" s="1"/>
  <c r="D122" i="5"/>
  <c r="E124" i="5"/>
  <c r="D124" i="5"/>
  <c r="E105" i="5"/>
  <c r="D105" i="5"/>
  <c r="D104" i="5" s="1"/>
  <c r="D108" i="5"/>
  <c r="D113" i="5"/>
  <c r="D115" i="5"/>
  <c r="E93" i="5"/>
  <c r="D93" i="5"/>
  <c r="D92" i="5" s="1"/>
  <c r="D91" i="5" s="1"/>
  <c r="E19" i="5"/>
  <c r="D19" i="5"/>
  <c r="E21" i="5"/>
  <c r="D21" i="5"/>
  <c r="D23" i="5"/>
  <c r="G23" i="5" s="1"/>
  <c r="E26" i="5"/>
  <c r="D26" i="5"/>
  <c r="E28" i="5"/>
  <c r="D28" i="5"/>
  <c r="G28" i="5" l="1"/>
  <c r="G124" i="5"/>
  <c r="H124" i="5"/>
  <c r="H151" i="5"/>
  <c r="G228" i="5"/>
  <c r="H228" i="5"/>
  <c r="H235" i="5"/>
  <c r="H544" i="5"/>
  <c r="G544" i="5"/>
  <c r="H518" i="5"/>
  <c r="G518" i="5"/>
  <c r="G21" i="5"/>
  <c r="H21" i="5"/>
  <c r="G93" i="5"/>
  <c r="H93" i="5"/>
  <c r="H140" i="5"/>
  <c r="G196" i="5"/>
  <c r="H196" i="5"/>
  <c r="G208" i="5"/>
  <c r="H208" i="5"/>
  <c r="H241" i="5"/>
  <c r="G277" i="5"/>
  <c r="E299" i="5"/>
  <c r="G300" i="5"/>
  <c r="G311" i="5"/>
  <c r="H307" i="5"/>
  <c r="G307" i="5"/>
  <c r="G348" i="5"/>
  <c r="H339" i="5"/>
  <c r="G339" i="5"/>
  <c r="H497" i="5"/>
  <c r="G497" i="5"/>
  <c r="E483" i="5"/>
  <c r="H528" i="5"/>
  <c r="G528" i="5"/>
  <c r="G552" i="5"/>
  <c r="G507" i="5"/>
  <c r="H507" i="5"/>
  <c r="G167" i="5"/>
  <c r="H549" i="5"/>
  <c r="G549" i="5"/>
  <c r="G26" i="5"/>
  <c r="G105" i="5"/>
  <c r="H105" i="5"/>
  <c r="G147" i="5"/>
  <c r="H147" i="5"/>
  <c r="G164" i="5"/>
  <c r="G202" i="5"/>
  <c r="H202" i="5"/>
  <c r="H231" i="5"/>
  <c r="G345" i="5"/>
  <c r="G521" i="5"/>
  <c r="H521" i="5"/>
  <c r="G533" i="5"/>
  <c r="H533" i="5"/>
  <c r="H555" i="5"/>
  <c r="G555" i="5"/>
  <c r="G515" i="5"/>
  <c r="H538" i="5"/>
  <c r="G538" i="5"/>
  <c r="H510" i="5"/>
  <c r="G510" i="5"/>
  <c r="G19" i="5"/>
  <c r="H19" i="5"/>
  <c r="G155" i="5"/>
  <c r="H160" i="5"/>
  <c r="H198" i="5"/>
  <c r="G211" i="5"/>
  <c r="H211" i="5"/>
  <c r="G238" i="5"/>
  <c r="H238" i="5"/>
  <c r="G280" i="5"/>
  <c r="H270" i="5"/>
  <c r="H309" i="5"/>
  <c r="G309" i="5"/>
  <c r="H336" i="5"/>
  <c r="G336" i="5"/>
  <c r="H560" i="5"/>
  <c r="G560" i="5"/>
  <c r="H504" i="5"/>
  <c r="G504" i="5"/>
  <c r="D483" i="5"/>
  <c r="D482" i="5" s="1"/>
  <c r="G484" i="5"/>
  <c r="H541" i="5"/>
  <c r="G541" i="5"/>
  <c r="D299" i="5"/>
  <c r="D298" i="5" s="1"/>
  <c r="D297" i="5" s="1"/>
  <c r="D292" i="5"/>
  <c r="D291" i="5" s="1"/>
  <c r="E166" i="5"/>
  <c r="E338" i="5"/>
  <c r="D80" i="5"/>
  <c r="D334" i="5"/>
  <c r="D333" i="5" s="1"/>
  <c r="D325" i="5" s="1"/>
  <c r="D162" i="5"/>
  <c r="E163" i="5"/>
  <c r="D112" i="5"/>
  <c r="E210" i="5"/>
  <c r="E227" i="5"/>
  <c r="E347" i="5"/>
  <c r="E335" i="5"/>
  <c r="E154" i="5"/>
  <c r="E146" i="5"/>
  <c r="E92" i="5"/>
  <c r="D121" i="5"/>
  <c r="D120" i="5" s="1"/>
  <c r="E342" i="5"/>
  <c r="E344" i="5"/>
  <c r="E352" i="5"/>
  <c r="E306" i="5"/>
  <c r="E323" i="5"/>
  <c r="D322" i="5"/>
  <c r="D306" i="5"/>
  <c r="E314" i="5"/>
  <c r="D279" i="5"/>
  <c r="D275" i="5" s="1"/>
  <c r="E273" i="5"/>
  <c r="E269" i="5"/>
  <c r="D270" i="5"/>
  <c r="D269" i="5" s="1"/>
  <c r="D268" i="5" s="1"/>
  <c r="E295" i="5"/>
  <c r="E289" i="5"/>
  <c r="E282" i="5"/>
  <c r="E276" i="5"/>
  <c r="D244" i="5"/>
  <c r="D243" i="5" s="1"/>
  <c r="E245" i="5"/>
  <c r="E252" i="5"/>
  <c r="E234" i="5"/>
  <c r="E240" i="5"/>
  <c r="D241" i="5"/>
  <c r="D240" i="5" s="1"/>
  <c r="D235" i="5"/>
  <c r="D234" i="5" s="1"/>
  <c r="E237" i="5"/>
  <c r="E230" i="5"/>
  <c r="D231" i="5"/>
  <c r="D230" i="5" s="1"/>
  <c r="D227" i="5"/>
  <c r="E218" i="5"/>
  <c r="D222" i="5"/>
  <c r="D221" i="5" s="1"/>
  <c r="D214" i="5"/>
  <c r="D213" i="5" s="1"/>
  <c r="D210" i="5"/>
  <c r="D206" i="5" s="1"/>
  <c r="D198" i="5"/>
  <c r="G198" i="5" s="1"/>
  <c r="D219" i="5"/>
  <c r="D218" i="5" s="1"/>
  <c r="D217" i="5" s="1"/>
  <c r="E223" i="5"/>
  <c r="E215" i="5"/>
  <c r="E207" i="5"/>
  <c r="E195" i="5"/>
  <c r="E201" i="5"/>
  <c r="E193" i="5"/>
  <c r="E183" i="5"/>
  <c r="D182" i="5"/>
  <c r="D181" i="5" s="1"/>
  <c r="D160" i="5"/>
  <c r="D159" i="5" s="1"/>
  <c r="D158" i="5" s="1"/>
  <c r="E159" i="5"/>
  <c r="D154" i="5"/>
  <c r="D153" i="5" s="1"/>
  <c r="E150" i="5"/>
  <c r="D151" i="5"/>
  <c r="D150" i="5" s="1"/>
  <c r="D149" i="5" s="1"/>
  <c r="D139" i="5"/>
  <c r="D138" i="5" s="1"/>
  <c r="E142" i="5"/>
  <c r="E134" i="5"/>
  <c r="E122" i="5"/>
  <c r="E107" i="5"/>
  <c r="E115" i="5"/>
  <c r="E113" i="5"/>
  <c r="D110" i="5"/>
  <c r="E104" i="5"/>
  <c r="E25" i="5"/>
  <c r="D18" i="5"/>
  <c r="D25" i="5"/>
  <c r="E18" i="5"/>
  <c r="G223" i="5" l="1"/>
  <c r="G273" i="5"/>
  <c r="G146" i="5"/>
  <c r="H146" i="5"/>
  <c r="G166" i="5"/>
  <c r="H483" i="5"/>
  <c r="G483" i="5"/>
  <c r="H113" i="5"/>
  <c r="H134" i="5"/>
  <c r="E149" i="5"/>
  <c r="G150" i="5"/>
  <c r="H150" i="5"/>
  <c r="H195" i="5"/>
  <c r="G230" i="5"/>
  <c r="H230" i="5"/>
  <c r="G240" i="5"/>
  <c r="H240" i="5"/>
  <c r="E292" i="5"/>
  <c r="G295" i="5"/>
  <c r="H323" i="5"/>
  <c r="G323" i="5"/>
  <c r="H342" i="5"/>
  <c r="G342" i="5"/>
  <c r="G154" i="5"/>
  <c r="G210" i="5"/>
  <c r="H210" i="5"/>
  <c r="G270" i="5"/>
  <c r="G299" i="5"/>
  <c r="G241" i="5"/>
  <c r="G235" i="5"/>
  <c r="G219" i="5"/>
  <c r="H122" i="5"/>
  <c r="G201" i="5"/>
  <c r="H201" i="5"/>
  <c r="G245" i="5"/>
  <c r="G344" i="5"/>
  <c r="G25" i="5"/>
  <c r="H115" i="5"/>
  <c r="G142" i="5"/>
  <c r="G183" i="5"/>
  <c r="G207" i="5"/>
  <c r="H207" i="5"/>
  <c r="G218" i="5"/>
  <c r="G237" i="5"/>
  <c r="H237" i="5"/>
  <c r="G234" i="5"/>
  <c r="H234" i="5"/>
  <c r="G276" i="5"/>
  <c r="G314" i="5"/>
  <c r="G306" i="5"/>
  <c r="H306" i="5"/>
  <c r="H335" i="5"/>
  <c r="G335" i="5"/>
  <c r="G289" i="5"/>
  <c r="G227" i="5"/>
  <c r="H227" i="5"/>
  <c r="G104" i="5"/>
  <c r="H104" i="5"/>
  <c r="H107" i="5"/>
  <c r="G159" i="5"/>
  <c r="H159" i="5"/>
  <c r="G193" i="5"/>
  <c r="H193" i="5"/>
  <c r="G215" i="5"/>
  <c r="H215" i="5"/>
  <c r="G252" i="5"/>
  <c r="G282" i="5"/>
  <c r="H269" i="5"/>
  <c r="G269" i="5"/>
  <c r="H352" i="5"/>
  <c r="G352" i="5"/>
  <c r="E91" i="5"/>
  <c r="G92" i="5"/>
  <c r="H92" i="5"/>
  <c r="G347" i="5"/>
  <c r="G163" i="5"/>
  <c r="H338" i="5"/>
  <c r="G338" i="5"/>
  <c r="G160" i="5"/>
  <c r="G231" i="5"/>
  <c r="G151" i="5"/>
  <c r="D302" i="5"/>
  <c r="D144" i="5"/>
  <c r="D157" i="5"/>
  <c r="D17" i="5"/>
  <c r="E17" i="5"/>
  <c r="E133" i="5"/>
  <c r="E162" i="5"/>
  <c r="E298" i="5"/>
  <c r="G18" i="5"/>
  <c r="H18" i="5"/>
  <c r="E217" i="5"/>
  <c r="D226" i="5"/>
  <c r="D233" i="5"/>
  <c r="D267" i="5"/>
  <c r="E226" i="5"/>
  <c r="E206" i="5"/>
  <c r="E233" i="5"/>
  <c r="D205" i="5"/>
  <c r="E112" i="5"/>
  <c r="E482" i="5"/>
  <c r="E355" i="5"/>
  <c r="D355" i="5"/>
  <c r="D354" i="5" s="1"/>
  <c r="E244" i="5"/>
  <c r="D107" i="5"/>
  <c r="D100" i="5" s="1"/>
  <c r="D99" i="5" s="1"/>
  <c r="E272" i="5"/>
  <c r="E182" i="5"/>
  <c r="E322" i="5"/>
  <c r="E153" i="5"/>
  <c r="E145" i="5"/>
  <c r="E222" i="5"/>
  <c r="E214" i="5"/>
  <c r="E121" i="5"/>
  <c r="E341" i="5"/>
  <c r="E351" i="5"/>
  <c r="E313" i="5"/>
  <c r="E288" i="5"/>
  <c r="E279" i="5"/>
  <c r="E251" i="5"/>
  <c r="D195" i="5"/>
  <c r="G195" i="5" s="1"/>
  <c r="E192" i="5"/>
  <c r="E200" i="5"/>
  <c r="D180" i="5"/>
  <c r="E139" i="5"/>
  <c r="E158" i="5"/>
  <c r="H351" i="5" l="1"/>
  <c r="G351" i="5"/>
  <c r="G292" i="5"/>
  <c r="G200" i="5"/>
  <c r="H200" i="5"/>
  <c r="G279" i="5"/>
  <c r="H341" i="5"/>
  <c r="G341" i="5"/>
  <c r="G145" i="5"/>
  <c r="H145" i="5"/>
  <c r="G272" i="5"/>
  <c r="H355" i="5"/>
  <c r="G355" i="5"/>
  <c r="G233" i="5"/>
  <c r="H233" i="5"/>
  <c r="G91" i="5"/>
  <c r="H91" i="5"/>
  <c r="G149" i="5"/>
  <c r="H149" i="5"/>
  <c r="G222" i="5"/>
  <c r="E129" i="5"/>
  <c r="G133" i="5"/>
  <c r="H133" i="5"/>
  <c r="G192" i="5"/>
  <c r="H192" i="5"/>
  <c r="G206" i="5"/>
  <c r="H206" i="5"/>
  <c r="G298" i="5"/>
  <c r="E250" i="5"/>
  <c r="G251" i="5"/>
  <c r="G182" i="5"/>
  <c r="G158" i="5"/>
  <c r="H158" i="5"/>
  <c r="G288" i="5"/>
  <c r="G121" i="5"/>
  <c r="H121" i="5"/>
  <c r="G153" i="5"/>
  <c r="H482" i="5"/>
  <c r="G482" i="5"/>
  <c r="G139" i="5"/>
  <c r="H139" i="5"/>
  <c r="E302" i="5"/>
  <c r="G313" i="5"/>
  <c r="G214" i="5"/>
  <c r="H214" i="5"/>
  <c r="G322" i="5"/>
  <c r="H322" i="5"/>
  <c r="E243" i="5"/>
  <c r="G244" i="5"/>
  <c r="H112" i="5"/>
  <c r="G226" i="5"/>
  <c r="H226" i="5"/>
  <c r="G217" i="5"/>
  <c r="G162" i="5"/>
  <c r="H162" i="5"/>
  <c r="E157" i="5"/>
  <c r="E144" i="5"/>
  <c r="E287" i="5"/>
  <c r="E297" i="5"/>
  <c r="E350" i="5"/>
  <c r="E213" i="5"/>
  <c r="E275" i="5"/>
  <c r="E334" i="5"/>
  <c r="E221" i="5"/>
  <c r="D225" i="5"/>
  <c r="D204" i="5" s="1"/>
  <c r="E268" i="5"/>
  <c r="E100" i="5"/>
  <c r="E80" i="5"/>
  <c r="E138" i="5"/>
  <c r="E120" i="5"/>
  <c r="E181" i="5"/>
  <c r="E354" i="5"/>
  <c r="E291" i="5"/>
  <c r="D191" i="5"/>
  <c r="D190" i="5" s="1"/>
  <c r="D98" i="5" s="1"/>
  <c r="E191" i="5"/>
  <c r="G268" i="5" l="1"/>
  <c r="H268" i="5"/>
  <c r="G287" i="5"/>
  <c r="G138" i="5"/>
  <c r="H138" i="5"/>
  <c r="G213" i="5"/>
  <c r="H213" i="5"/>
  <c r="G144" i="5"/>
  <c r="H144" i="5"/>
  <c r="G243" i="5"/>
  <c r="G250" i="5"/>
  <c r="G120" i="5"/>
  <c r="H120" i="5"/>
  <c r="G302" i="5"/>
  <c r="H302" i="5"/>
  <c r="G291" i="5"/>
  <c r="H354" i="5"/>
  <c r="G354" i="5"/>
  <c r="G221" i="5"/>
  <c r="H350" i="5"/>
  <c r="G350" i="5"/>
  <c r="G157" i="5"/>
  <c r="H157" i="5"/>
  <c r="G129" i="5"/>
  <c r="H129" i="5"/>
  <c r="G275" i="5"/>
  <c r="G80" i="5"/>
  <c r="H80" i="5"/>
  <c r="G191" i="5"/>
  <c r="H191" i="5"/>
  <c r="G181" i="5"/>
  <c r="G100" i="5"/>
  <c r="H100" i="5"/>
  <c r="G334" i="5"/>
  <c r="H334" i="5"/>
  <c r="G297" i="5"/>
  <c r="E205" i="5"/>
  <c r="E225" i="5"/>
  <c r="E333" i="5"/>
  <c r="E267" i="5"/>
  <c r="E99" i="5"/>
  <c r="E190" i="5"/>
  <c r="E180" i="5"/>
  <c r="H267" i="5" l="1"/>
  <c r="G267" i="5"/>
  <c r="G180" i="5"/>
  <c r="H333" i="5"/>
  <c r="G333" i="5"/>
  <c r="G190" i="5"/>
  <c r="H190" i="5"/>
  <c r="G225" i="5"/>
  <c r="H225" i="5"/>
  <c r="G99" i="5"/>
  <c r="H99" i="5"/>
  <c r="G205" i="5"/>
  <c r="H205" i="5"/>
  <c r="E98" i="5"/>
  <c r="E325" i="5"/>
  <c r="E204" i="5"/>
  <c r="G98" i="5" l="1"/>
  <c r="H98" i="5"/>
  <c r="H325" i="5"/>
  <c r="G325" i="5"/>
  <c r="G204" i="5"/>
  <c r="H204" i="5"/>
  <c r="D480" i="5"/>
  <c r="D479" i="5" s="1"/>
  <c r="D475" i="5"/>
  <c r="D474" i="5" s="1"/>
  <c r="D473" i="5" s="1"/>
  <c r="D470" i="5"/>
  <c r="D469" i="5" s="1"/>
  <c r="D468" i="5" s="1"/>
  <c r="D467" i="5" s="1"/>
  <c r="D457" i="5"/>
  <c r="D456" i="5" s="1"/>
  <c r="D452" i="5"/>
  <c r="D451" i="5" s="1"/>
  <c r="D450" i="5" s="1"/>
  <c r="D392" i="5"/>
  <c r="D391" i="5" s="1"/>
  <c r="D389" i="5"/>
  <c r="D388" i="5" s="1"/>
  <c r="D386" i="5"/>
  <c r="D385" i="5" s="1"/>
  <c r="D383" i="5"/>
  <c r="D382" i="5" s="1"/>
  <c r="D377" i="5"/>
  <c r="D376" i="5" s="1"/>
  <c r="D374" i="5"/>
  <c r="D373" i="5" s="1"/>
  <c r="D368" i="5"/>
  <c r="D367" i="5" s="1"/>
  <c r="D365" i="5"/>
  <c r="D364" i="5" s="1"/>
  <c r="D78" i="5"/>
  <c r="D77" i="5" s="1"/>
  <c r="D76" i="5" s="1"/>
  <c r="D71" i="5"/>
  <c r="D70" i="5" s="1"/>
  <c r="D68" i="5"/>
  <c r="D67" i="5" s="1"/>
  <c r="D54" i="5"/>
  <c r="D53" i="5" s="1"/>
  <c r="D52" i="5" s="1"/>
  <c r="D51" i="5" s="1"/>
  <c r="D49" i="5"/>
  <c r="D48" i="5" s="1"/>
  <c r="E14" i="5"/>
  <c r="D14" i="5"/>
  <c r="D13" i="5" s="1"/>
  <c r="D12" i="5" s="1"/>
  <c r="D7" i="5" s="1"/>
  <c r="D455" i="5" l="1"/>
  <c r="D454" i="5" s="1"/>
  <c r="D363" i="5"/>
  <c r="D362" i="5" s="1"/>
  <c r="G14" i="5"/>
  <c r="D66" i="5"/>
  <c r="D65" i="5" s="1"/>
  <c r="D449" i="5"/>
  <c r="D478" i="5"/>
  <c r="D477" i="5" s="1"/>
  <c r="E13" i="5"/>
  <c r="E12" i="5" s="1"/>
  <c r="D472" i="5"/>
  <c r="E68" i="5"/>
  <c r="E470" i="5"/>
  <c r="E365" i="5"/>
  <c r="E71" i="5"/>
  <c r="E49" i="5"/>
  <c r="E475" i="5"/>
  <c r="E78" i="5"/>
  <c r="E383" i="5"/>
  <c r="E389" i="5"/>
  <c r="E452" i="5"/>
  <c r="E480" i="5"/>
  <c r="E457" i="5"/>
  <c r="E377" i="5"/>
  <c r="E386" i="5"/>
  <c r="E392" i="5"/>
  <c r="E368" i="5"/>
  <c r="E374" i="5"/>
  <c r="E54" i="5"/>
  <c r="D47" i="5"/>
  <c r="D46" i="5"/>
  <c r="G368" i="5" l="1"/>
  <c r="G383" i="5"/>
  <c r="G392" i="5"/>
  <c r="G480" i="5"/>
  <c r="G78" i="5"/>
  <c r="H78" i="5"/>
  <c r="G365" i="5"/>
  <c r="G457" i="5"/>
  <c r="G54" i="5"/>
  <c r="H54" i="5"/>
  <c r="G475" i="5"/>
  <c r="G71" i="5"/>
  <c r="H71" i="5"/>
  <c r="H386" i="5"/>
  <c r="G386" i="5"/>
  <c r="G452" i="5"/>
  <c r="G470" i="5"/>
  <c r="H374" i="5"/>
  <c r="G374" i="5"/>
  <c r="G377" i="5"/>
  <c r="G389" i="5"/>
  <c r="G49" i="5"/>
  <c r="H49" i="5"/>
  <c r="G68" i="5"/>
  <c r="H68" i="5"/>
  <c r="G12" i="5"/>
  <c r="E7" i="5"/>
  <c r="G13" i="5"/>
  <c r="E67" i="5"/>
  <c r="D64" i="5"/>
  <c r="E469" i="5"/>
  <c r="E382" i="5"/>
  <c r="E364" i="5"/>
  <c r="D16" i="5"/>
  <c r="E16" i="5"/>
  <c r="E48" i="5"/>
  <c r="E70" i="5"/>
  <c r="E77" i="5"/>
  <c r="E388" i="5"/>
  <c r="E474" i="5"/>
  <c r="E451" i="5"/>
  <c r="E479" i="5"/>
  <c r="E456" i="5"/>
  <c r="E373" i="5"/>
  <c r="E385" i="5"/>
  <c r="E367" i="5"/>
  <c r="E376" i="5"/>
  <c r="E391" i="5"/>
  <c r="E53" i="5"/>
  <c r="H385" i="5" l="1"/>
  <c r="G385" i="5"/>
  <c r="G70" i="5"/>
  <c r="H70" i="5"/>
  <c r="G391" i="5"/>
  <c r="H373" i="5"/>
  <c r="G373" i="5"/>
  <c r="G474" i="5"/>
  <c r="G48" i="5"/>
  <c r="H48" i="5"/>
  <c r="G382" i="5"/>
  <c r="E450" i="5"/>
  <c r="G451" i="5"/>
  <c r="G364" i="5"/>
  <c r="E363" i="5"/>
  <c r="G376" i="5"/>
  <c r="E455" i="5"/>
  <c r="G456" i="5"/>
  <c r="G388" i="5"/>
  <c r="G469" i="5"/>
  <c r="G53" i="5"/>
  <c r="H53" i="5"/>
  <c r="G67" i="5"/>
  <c r="H67" i="5"/>
  <c r="G367" i="5"/>
  <c r="G479" i="5"/>
  <c r="G77" i="5"/>
  <c r="H77" i="5"/>
  <c r="E52" i="5"/>
  <c r="G16" i="5"/>
  <c r="H16" i="5"/>
  <c r="E449" i="5"/>
  <c r="G7" i="5"/>
  <c r="E66" i="5"/>
  <c r="E76" i="5"/>
  <c r="E473" i="5"/>
  <c r="E468" i="5"/>
  <c r="E46" i="5"/>
  <c r="E47" i="5"/>
  <c r="E478" i="5"/>
  <c r="H363" i="5" l="1"/>
  <c r="G363" i="5"/>
  <c r="G478" i="5"/>
  <c r="G473" i="5"/>
  <c r="G449" i="5"/>
  <c r="G455" i="5"/>
  <c r="G450" i="5"/>
  <c r="G47" i="5"/>
  <c r="H47" i="5"/>
  <c r="G76" i="5"/>
  <c r="H76" i="5"/>
  <c r="G468" i="5"/>
  <c r="G52" i="5"/>
  <c r="H52" i="5"/>
  <c r="G46" i="5"/>
  <c r="H46" i="5"/>
  <c r="G66" i="5"/>
  <c r="H66" i="5"/>
  <c r="E51" i="5"/>
  <c r="E65" i="5"/>
  <c r="E454" i="5"/>
  <c r="E362" i="5"/>
  <c r="H17" i="5"/>
  <c r="E467" i="5"/>
  <c r="E477" i="5"/>
  <c r="E472" i="5"/>
  <c r="G472" i="5" l="1"/>
  <c r="G477" i="5"/>
  <c r="G454" i="5"/>
  <c r="G467" i="5"/>
  <c r="G65" i="5"/>
  <c r="H65" i="5"/>
  <c r="H362" i="5"/>
  <c r="G362" i="5"/>
  <c r="G51" i="5"/>
  <c r="H51" i="5"/>
  <c r="E64" i="5"/>
  <c r="G64" i="5" l="1"/>
  <c r="H64" i="5"/>
  <c r="E39" i="5"/>
  <c r="E38" i="5" l="1"/>
  <c r="E37" i="5" l="1"/>
  <c r="E36" i="5"/>
  <c r="D39" i="5"/>
  <c r="G39" i="5" s="1"/>
  <c r="E565" i="5" l="1"/>
  <c r="D38" i="5"/>
  <c r="G38" i="5" s="1"/>
  <c r="H565" i="5" l="1"/>
  <c r="D37" i="5"/>
  <c r="G37" i="5" s="1"/>
  <c r="D36" i="5" l="1"/>
  <c r="G36" i="5" s="1"/>
  <c r="G17" i="5"/>
  <c r="D565" i="5" l="1"/>
  <c r="G565" i="5" s="1"/>
</calcChain>
</file>

<file path=xl/sharedStrings.xml><?xml version="1.0" encoding="utf-8"?>
<sst xmlns="http://schemas.openxmlformats.org/spreadsheetml/2006/main" count="1686" uniqueCount="507">
  <si>
    <t>Целевая статья</t>
  </si>
  <si>
    <t>000</t>
  </si>
  <si>
    <t>Непрограммные направления деятельности органов местного самоуправления</t>
  </si>
  <si>
    <t>120</t>
  </si>
  <si>
    <t>240</t>
  </si>
  <si>
    <t>Уплата налогов, сборов и иных платежей</t>
  </si>
  <si>
    <t>850</t>
  </si>
  <si>
    <t>Резервные средства</t>
  </si>
  <si>
    <t>870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</si>
  <si>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</si>
  <si>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</si>
  <si>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</si>
  <si>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Обеспечение деятельности подведомственных учреждений  сферы образования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</si>
  <si>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</si>
  <si>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</si>
  <si>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</si>
  <si>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Организация, проведение и участие в спортивных мероприятиях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</si>
  <si>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</si>
  <si>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</si>
  <si>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</si>
  <si>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</si>
  <si>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</si>
  <si>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Мероприятия в области автомобильного транспорта общего пользования</t>
  </si>
  <si>
    <t>810</t>
  </si>
  <si>
    <t>Наименование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</si>
  <si>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</si>
  <si>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</si>
  <si>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</si>
  <si>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</si>
  <si>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</si>
  <si>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9999910020</t>
  </si>
  <si>
    <t>9999910030</t>
  </si>
  <si>
    <t>200</t>
  </si>
  <si>
    <t xml:space="preserve">Иные закупки товаров, работ и услуг для обеспечения государственных (муниципальных) нужд </t>
  </si>
  <si>
    <t>Иные бюджетные ассигнования</t>
  </si>
  <si>
    <t>800</t>
  </si>
  <si>
    <t>9999900010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</si>
  <si>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</si>
  <si>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</si>
  <si>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</si>
  <si>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</si>
  <si>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</si>
  <si>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</si>
  <si>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</si>
  <si>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9999993010</t>
  </si>
  <si>
    <t>9999993030</t>
  </si>
  <si>
    <t>9999993100</t>
  </si>
  <si>
    <t>9999993040</t>
  </si>
  <si>
    <t>1900000000</t>
  </si>
  <si>
    <t>2100000000</t>
  </si>
  <si>
    <t>2110000000</t>
  </si>
  <si>
    <t>9999993120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</si>
  <si>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</si>
  <si>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</si>
  <si>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</si>
  <si>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</si>
  <si>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</si>
  <si>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</si>
  <si>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</si>
  <si>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</si>
  <si>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</si>
  <si>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</si>
  <si>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</si>
  <si>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</si>
  <si>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</si>
  <si>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</si>
  <si>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</si>
  <si>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</si>
  <si>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</si>
  <si>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</si>
  <si>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</si>
  <si>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</si>
  <si>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</si>
  <si>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</si>
  <si>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</si>
  <si>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</si>
  <si>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</si>
  <si>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</si>
  <si>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</si>
  <si>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</si>
  <si>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</si>
  <si>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</si>
  <si>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9999910040</t>
  </si>
  <si>
    <t>2690093090</t>
  </si>
  <si>
    <t>0900000000</t>
  </si>
  <si>
    <t>0900120080</t>
  </si>
  <si>
    <t>2560110030</t>
  </si>
  <si>
    <t>2560170010</t>
  </si>
  <si>
    <t>2700000000</t>
  </si>
  <si>
    <t>2720000000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</si>
  <si>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</si>
  <si>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</si>
  <si>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</si>
  <si>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</si>
  <si>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</si>
  <si>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</si>
  <si>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</si>
  <si>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</si>
  <si>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</si>
  <si>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</si>
  <si>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</si>
  <si>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</si>
  <si>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</si>
  <si>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</si>
  <si>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2800000000</t>
  </si>
  <si>
    <t>2890000000</t>
  </si>
  <si>
    <t>2890020160</t>
  </si>
  <si>
    <t>Антикризисные мероприятия</t>
  </si>
  <si>
    <t>2560270250</t>
  </si>
  <si>
    <t xml:space="preserve">Расходы на выплаты персоналу казенных учреждений </t>
  </si>
  <si>
    <t>9999951200</t>
  </si>
  <si>
    <t>2110170010</t>
  </si>
  <si>
    <t>400</t>
  </si>
  <si>
    <t>Бюджетные инвестиции</t>
  </si>
  <si>
    <t>410</t>
  </si>
  <si>
    <t>2620293150</t>
  </si>
  <si>
    <t>9999993130</t>
  </si>
  <si>
    <t>9999993160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</si>
  <si>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</si>
  <si>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</si>
  <si>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</si>
  <si>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Мероприятия, направленные на модернизацию дошкольного образования</t>
  </si>
  <si>
    <t>2610370120</t>
  </si>
  <si>
    <t>Расходы на обеспечение деятельности ( оказание услуг, выполнение работ) учреждений культуры ПГП</t>
  </si>
  <si>
    <t>2510170081</t>
  </si>
  <si>
    <t>Расходы на обеспечение деятельности ( оказание услуг, выполнение работ) учреждений культуры ЖСП</t>
  </si>
  <si>
    <t>2510170082</t>
  </si>
  <si>
    <t>2510470150</t>
  </si>
  <si>
    <t>1100000000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</si>
  <si>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</si>
  <si>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</si>
  <si>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</si>
  <si>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</si>
  <si>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2610420100</t>
  </si>
  <si>
    <t>2620420100</t>
  </si>
  <si>
    <t>Организация проведения культурных мероприятий</t>
  </si>
  <si>
    <t>1400000000</t>
  </si>
  <si>
    <t>1400140040</t>
  </si>
  <si>
    <t>Иные закупки товаров, работ и услуг для обеспечения  государственных (муниципальных) нужд</t>
  </si>
  <si>
    <t>2540000000</t>
  </si>
  <si>
    <t>2540120070</t>
  </si>
  <si>
    <t>2640000000</t>
  </si>
  <si>
    <t>Проведение мероприятий по выявлению и развитию одаренных детей</t>
  </si>
  <si>
    <t>2640170140</t>
  </si>
  <si>
    <t>Закупка товаров, работ и услуг для обеспечения государственных ( муниципальных) нужд</t>
  </si>
  <si>
    <t>2690070220</t>
  </si>
  <si>
    <t xml:space="preserve"> Организация проведения культурных мероприятий</t>
  </si>
  <si>
    <t>2510220060</t>
  </si>
  <si>
    <t>2530220210</t>
  </si>
  <si>
    <t>Сохранение объектов культурного наследия</t>
  </si>
  <si>
    <t>2510170190</t>
  </si>
  <si>
    <t>Развитие материально- технической базы массовой физической культуры и спорта</t>
  </si>
  <si>
    <t>0900120140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</si>
  <si>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</si>
  <si>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</si>
  <si>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</si>
  <si>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</si>
  <si>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</si>
  <si>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</si>
  <si>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</si>
  <si>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</si>
  <si>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3000000000</t>
  </si>
  <si>
    <t>3000120130</t>
  </si>
  <si>
    <t xml:space="preserve">Расходы на организацию и содержание мест захоронения </t>
  </si>
  <si>
    <t>Уличное освещение</t>
  </si>
  <si>
    <t>Организация общественных работ</t>
  </si>
  <si>
    <t>Улучшение состояния дворовых и общественных территорий</t>
  </si>
  <si>
    <t>2900000000</t>
  </si>
  <si>
    <t>2900120200</t>
  </si>
  <si>
    <t>2900120250</t>
  </si>
  <si>
    <t>2900120270</t>
  </si>
  <si>
    <t>3100000000</t>
  </si>
  <si>
    <t>3100120260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</si>
  <si>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</si>
  <si>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Подпрограмма "Одаренные дети Пограничного муниципального округа"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</si>
  <si>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</si>
  <si>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</si>
  <si>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физической культуры и спорта в Пограничном муниципальном округе"</t>
  </si>
  <si>
    <t>Оценка недвижимости, признание прав и регулирование отношений по муниципальной собственности</t>
  </si>
  <si>
    <t>2720120010</t>
  </si>
  <si>
    <t>Муниципальная программа  "Развитие образования Пограничного муниципального округа"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</si>
  <si>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</si>
  <si>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2720120020</t>
  </si>
  <si>
    <t>Содержание и обслуживание казны Пограничного муниципального округа</t>
  </si>
  <si>
    <t>Иные закупки товаров, работ и услуг для обеспечения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</si>
  <si>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</si>
  <si>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</si>
  <si>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2620370170</t>
  </si>
  <si>
    <t>Мероприятия, направленные на модернизацию общего образования</t>
  </si>
  <si>
    <t>2530220060</t>
  </si>
  <si>
    <t>Проведение мероприятий для детей и молодежи</t>
  </si>
  <si>
    <t>2520270140</t>
  </si>
  <si>
    <t>Мероприятия по проведению ремонтных работ (в т.ч. проектно-изыскательские работы) муниципальных учреждений</t>
  </si>
  <si>
    <t>2630370150</t>
  </si>
  <si>
    <t>Мероприятия по обеспечению безопасности в муниципальных учреждениях</t>
  </si>
  <si>
    <t>Мероприятия, направленные на военно-патриотическое воспитание детей и молодежи</t>
  </si>
  <si>
    <t>2630270110</t>
  </si>
  <si>
    <t>2900120290</t>
  </si>
  <si>
    <t>Содержание зеленых насаждений</t>
  </si>
  <si>
    <t>2900120300</t>
  </si>
  <si>
    <t>Содержание территорий общего пользования</t>
  </si>
  <si>
    <t>Капитальные вложения в объекты государственной (муниципальной) собственности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</si>
  <si>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</si>
  <si>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Расходы на выплаты персоналу государственных (муниципальных) органов</t>
  </si>
  <si>
    <t>9999910050</t>
  </si>
  <si>
    <t>2510520100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</si>
  <si>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</si>
  <si>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Расходы, связанные с исполнением решений, принятых судебными органами</t>
  </si>
  <si>
    <t>Мероприятия по землеустройству и землепользованию</t>
  </si>
  <si>
    <t>(в рублях)</t>
  </si>
  <si>
    <t>Изготовление информационных материалов</t>
  </si>
  <si>
    <t>3500140190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</si>
  <si>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</si>
  <si>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</si>
  <si>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</si>
  <si>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9999993180</t>
  </si>
  <si>
    <t>Осуществление первичного воинского учета на териториях, где отсутствуют военные комиссариаты</t>
  </si>
  <si>
    <t>9999951180</t>
  </si>
  <si>
    <t>Уборка несанкционированных мест захламления отходами</t>
  </si>
  <si>
    <t>2900120230</t>
  </si>
  <si>
    <t>2900120310</t>
  </si>
  <si>
    <t>Организация общественных мероприятий по благоустройству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</si>
  <si>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</si>
  <si>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2630170090</t>
  </si>
  <si>
    <t>Обеспечение деятельности (оказание услуг, выполнение работ) общеобразовательных организаций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</si>
  <si>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</si>
  <si>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2110100000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</si>
  <si>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</si>
  <si>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</si>
  <si>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</si>
  <si>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</si>
  <si>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</si>
  <si>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</si>
  <si>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</si>
  <si>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</si>
  <si>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Основное мероприятие "Укрепление материально-технической базы муниципальных учреждений</t>
  </si>
  <si>
    <t>2510400000</t>
  </si>
  <si>
    <t>Основное мероприятие "Осуществление руководства и управления в сфере культуры"</t>
  </si>
  <si>
    <t>2560100000</t>
  </si>
  <si>
    <t>Основное мероприятие "Организация физкультурно-оздоровительной работы"</t>
  </si>
  <si>
    <t>0900100000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</si>
  <si>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</si>
  <si>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</si>
  <si>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</si>
  <si>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</si>
  <si>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2610300000</t>
  </si>
  <si>
    <t>2610400000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</si>
  <si>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</si>
  <si>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</si>
  <si>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2620200000</t>
  </si>
  <si>
    <t>Основное мероприятие "Укрепление материально-технической базы образовательных учреждений"</t>
  </si>
  <si>
    <t>2620300000</t>
  </si>
  <si>
    <t>Основное мероприятие "Обеспечение безопасности в муниципальных учреждениях"</t>
  </si>
  <si>
    <t>2620400000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</si>
  <si>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</si>
  <si>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</si>
  <si>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2630300000</t>
  </si>
  <si>
    <t>Основное мероприятие "Военно-патриотическое воспитание детей и молодежи"</t>
  </si>
  <si>
    <t>2630400000</t>
  </si>
  <si>
    <t>Основное мероприятие «Организация и обеспечение отдыха и оздоровления детей и подростков»</t>
  </si>
  <si>
    <t>2630200000</t>
  </si>
  <si>
    <t>Основное мероприятие «Создание условий для развития и самореализации одаренных детей»</t>
  </si>
  <si>
    <t>2640100000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</si>
  <si>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</si>
  <si>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</si>
  <si>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2520200000</t>
  </si>
  <si>
    <t>2540100000</t>
  </si>
  <si>
    <t>2510100000</t>
  </si>
  <si>
    <t>2510200000</t>
  </si>
  <si>
    <t>Основное мероприятие "Обеспечение безопасности в учреждениях культуры"</t>
  </si>
  <si>
    <t>2510500000</t>
  </si>
  <si>
    <t>Основное мероприятие «Обеспечение деятельности  библиотек»</t>
  </si>
  <si>
    <t>2530100000</t>
  </si>
  <si>
    <t>2530200000</t>
  </si>
  <si>
    <t>Основное мероприятие "Антикризисные мероприятия"</t>
  </si>
  <si>
    <t>2560200000</t>
  </si>
  <si>
    <t>2720170150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</si>
  <si>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</si>
  <si>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</si>
  <si>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Мероприятия, проводимые Администрацией Пограничного муниципального округа</t>
  </si>
  <si>
    <t>27201L5990</t>
  </si>
  <si>
    <t>Подготовка проектов межевания земельных участков и на проведение кадастровых работ</t>
  </si>
  <si>
    <t>2720120150</t>
  </si>
  <si>
    <t>0100000000</t>
  </si>
  <si>
    <t>3600120050</t>
  </si>
  <si>
    <t>3600100000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</si>
  <si>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</si>
  <si>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</si>
  <si>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3800120350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</si>
  <si>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</si>
  <si>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3800100000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</si>
  <si>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</si>
  <si>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26202R3040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</si>
  <si>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</si>
  <si>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</si>
  <si>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Вид расходов</t>
  </si>
  <si>
    <t>Всего расходов</t>
  </si>
  <si>
    <t>0100240020</t>
  </si>
  <si>
    <t>Организация и проведение мероприятий, направленные на поддержку малого и среднего предпринимательства</t>
  </si>
  <si>
    <t>1100120120</t>
  </si>
  <si>
    <t>2510220330</t>
  </si>
  <si>
    <t>Расходы на выполнение наказов избирателей на территории Пограничного муниципального округа</t>
  </si>
  <si>
    <t>25302S2540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</si>
  <si>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</si>
  <si>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2630470130</t>
  </si>
  <si>
    <t>3300000000</t>
  </si>
  <si>
    <t>3300100000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</si>
  <si>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</si>
  <si>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</si>
  <si>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Основное мероприятие "Укрепление международных, внешнеэкономических связей и приграничного сотрудничества"</t>
  </si>
  <si>
    <t>2410000000</t>
  </si>
  <si>
    <t>2410140030</t>
  </si>
  <si>
    <t>Мероприятия, направленные на развитие информатизации и защиты информации</t>
  </si>
  <si>
    <t>Подпрограмма "Развитие телекоммуникационной инфраструктуры органов местного самоуправления"</t>
  </si>
  <si>
    <t>2430000000</t>
  </si>
  <si>
    <t>2430140030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</si>
  <si>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</si>
  <si>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Мероприятия муниципальной программы "Информационное общество Пограничного муниципального округа"</t>
  </si>
  <si>
    <t>2710000000</t>
  </si>
  <si>
    <t>2710100000</t>
  </si>
  <si>
    <t>2710193210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</si>
  <si>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</si>
  <si>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Подпрограмма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</si>
  <si>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</si>
  <si>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28900S2410</t>
  </si>
  <si>
    <t>Организация транспортного обслуживания населения в границах муниципального округа</t>
  </si>
  <si>
    <t>2900170011</t>
  </si>
  <si>
    <t>29001S2361</t>
  </si>
  <si>
    <t>29001S2362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</si>
  <si>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</si>
  <si>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(7=5/4*100)</t>
  </si>
  <si>
    <t>(8=5/6*100)</t>
  </si>
  <si>
    <t>Источник: Форма по ОКУД 0503117</t>
  </si>
  <si>
    <t>1200000000</t>
  </si>
  <si>
    <t>Муниципальная программа  "Профилактика терроризма и экстремизма на территории Пограничного муниципального округа"</t>
  </si>
  <si>
    <t>Мероприятия по профилактике терроризма и экстремизма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</si>
  <si>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</si>
  <si>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1200120121</t>
  </si>
  <si>
    <t>Мероприятия по профилактике правонарушений среди несовершеннолетних</t>
  </si>
  <si>
    <t>190019Д100</t>
  </si>
  <si>
    <t>Кассовое исполнение                  за 1 квартал 2025 года (по состоянию на 01.04.2025 года)</t>
  </si>
  <si>
    <t>19001SД004</t>
  </si>
  <si>
    <t xml:space="preserve">Содержание и ремонт  дорог общего пользования местного значения </t>
  </si>
  <si>
    <t>Закупка товаров, работ и услуг для государственных (муниципальных) нужд</t>
  </si>
  <si>
    <t>2490070150</t>
  </si>
  <si>
    <t>Основное мероприятие "Организация деятельности учреждений культуры"</t>
  </si>
  <si>
    <t>2510100020</t>
  </si>
  <si>
    <t>Обеспечение развития и укрепления материально-технической базы муниципальных домов культуры</t>
  </si>
  <si>
    <t>25104S2470</t>
  </si>
  <si>
    <t>26203S2751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</si>
  <si>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</si>
  <si>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</si>
  <si>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</si>
  <si>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</si>
  <si>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</si>
  <si>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</si>
  <si>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 xml:space="preserve"> Меры  социальной поддержки педагогических работников муниципальных образовательных организаций (НП)</t>
  </si>
  <si>
    <t>262Ю693140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</si>
  <si>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</si>
  <si>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26302S4050</t>
  </si>
  <si>
    <t xml:space="preserve">Денежная выплата (стипендия), выплачиваемая в рамках договора о целевом обучении </t>
  </si>
  <si>
    <t>2690070230</t>
  </si>
  <si>
    <t>Иные выплаты населению</t>
  </si>
  <si>
    <t>360</t>
  </si>
  <si>
    <t>3800000000</t>
  </si>
  <si>
    <t>Сведения об исполнении  бюджета Пограничного муниципального округа по расходам в разрезе муниципальных программ и непрограммных направлений деятельности за 1 квартал 2026 года по состоянию на 01.04.2026
(конец отчетного периода - 31.03.2026)</t>
  </si>
  <si>
    <t>План по сводной бюджетной росписи, действующей на конец отчетного периода (по состоянию на 01.04.2026),</t>
  </si>
  <si>
    <t>Кассовое исполнение                  за 1 квартал 2026 года (по состоянию на 01.04.2026 года)</t>
  </si>
  <si>
    <t>Процент исполнения 1 квартала 2026 года к кассовому исполнению 1 квартала 2025 года, %</t>
  </si>
  <si>
    <t>Организация отдыха и занятости детей и подростков Пограничного муниципального округа</t>
  </si>
  <si>
    <t>Резервный фонд Администрации Пограничного муниципального  округа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</si>
  <si>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</si>
  <si>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Муниципальная программа "Развитие малого и среднего предпринимательства в Пограничном муниципальном округе"</t>
  </si>
  <si>
    <t>Основное мероприятие "Финансовая поддержка субъектов малого и среднего предпринимательства"</t>
  </si>
  <si>
    <t>0100100000</t>
  </si>
  <si>
    <t>Субсидии субъектам малого и среднего предпринимательства, включенным в реестр социальных предпринимателей, на финансовое обеспечение расходов, связанных с реализацией проекта в сфере социального предпринимательства</t>
  </si>
  <si>
    <t>0100120360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</si>
  <si>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</si>
  <si>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</si>
  <si>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Подготовка основания для  создания "умной"  спортивной площадки</t>
  </si>
  <si>
    <t>09001S2530</t>
  </si>
  <si>
    <t>Закупка и монтаж оборудования для создания "умных" спортивных площадок</t>
  </si>
  <si>
    <t>09001L7530</t>
  </si>
  <si>
    <t>Основное мероприятие "Предупреждение террористических и экстремистских проявлений"</t>
  </si>
  <si>
    <t>1100100000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</si>
  <si>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</si>
  <si>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</si>
  <si>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Муниципальная программа  "Развитие муниципальной службы в Администрации Пограничного муниципального округа"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</si>
  <si>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</si>
  <si>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</si>
  <si>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Муниципальная программа "Модернизация дорожной сети в Пограничном муниципальном округе"</t>
  </si>
  <si>
    <t>Основное мероприятие "Обеспечение улучшения качества дорог общего пользования местного значения"</t>
  </si>
  <si>
    <t>1900100000</t>
  </si>
  <si>
    <t>Расходы на  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</si>
  <si>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Муниципальная программа "Обеспечение 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</si>
  <si>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</si>
  <si>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</si>
  <si>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</si>
  <si>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Приобретение коммунальной техники</t>
  </si>
  <si>
    <t>2110170020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</si>
  <si>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</si>
  <si>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</si>
  <si>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</si>
  <si>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</si>
  <si>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</si>
  <si>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2430100000</t>
  </si>
  <si>
    <t xml:space="preserve">Мероприятия, направленные на развитие информатизации и защиты информации </t>
  </si>
  <si>
    <t>Закупка товаров, работ и услуг для  государственных (муниципальных) нужд</t>
  </si>
  <si>
    <t>Расходы на обеспечение деятельности (оказанние услуг, выполнение работ) учреждений культуры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</si>
  <si>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</si>
  <si>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>Основное мероприятие «Обеспечение безопасности в учреждениях культуры»</t>
  </si>
  <si>
    <t>2520400000</t>
  </si>
  <si>
    <t>2520420100</t>
  </si>
  <si>
    <t>Расходы на обеспечение деятельности (оказание услуг, выполнение работ) библиотек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</si>
  <si>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</si>
  <si>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</si>
  <si>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</si>
  <si>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Основное мероприятие "Укрепление материально-технической базы муниципальных учреждений"</t>
  </si>
  <si>
    <t>2530300000</t>
  </si>
  <si>
    <t>2530370150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</si>
  <si>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</si>
  <si>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</si>
  <si>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2530420100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</si>
  <si>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</si>
  <si>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воспитаниюи повышению общественно-значимой активности молодежи"</t>
  </si>
  <si>
    <t>Подпрограмма "Доступная среда"</t>
  </si>
  <si>
    <t>2550000000</t>
  </si>
  <si>
    <t>Основное мероприятие «Мероприятия по адаптации приоритетных объектов социальной инфраструктуры для обеспечения доступности и получения услуг инвалидами и другими маломобильными группами населения»</t>
  </si>
  <si>
    <t>2550100000</t>
  </si>
  <si>
    <t>Мероприятия, направленные на создание беспрепятственного доступа к объектам социальной инфраструктуры инвалидов</t>
  </si>
  <si>
    <t>2550170180</t>
  </si>
  <si>
    <t>Расходы на обеспечение деятельности (оказание услуг, выполнение работ) дошкольных образовательных организаций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</si>
  <si>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</si>
  <si>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Основное мероприятие "Укрепление материально-технической базы дошкольных образовательных учреждений"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</si>
  <si>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</si>
  <si>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Основное мероприятие «Присмотр и уход за детьми в муниципальных образовательных учреждениях»</t>
  </si>
  <si>
    <t>Обеспечение бесплатным питанием детей, обучающихся в муниципальных общеобразовательных учреждениях</t>
  </si>
  <si>
    <t>Реализация проекта инициативного бюджетирования по направлению "Молодежный бюджет" - теневая беседка в школе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</si>
  <si>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</si>
  <si>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>Обеспечение персонифицированного финансирования</t>
  </si>
  <si>
    <t>Обеспечение оздоровления и отдыха детей (за исключением организации отдыха детей в каникулярное время)</t>
  </si>
  <si>
    <t>Основное мероприятие Укрепление материально-технической базы учреждений дополнительного образования"</t>
  </si>
  <si>
    <t>Научно-методические, организационно-педагогические мероприятия</t>
  </si>
  <si>
    <t xml:space="preserve">Меры  социальной поддержки педагогических работников муниципальных образовательных организаций </t>
  </si>
  <si>
    <t>2690070240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</si>
  <si>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</si>
  <si>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Капитальные вложения в объекты государственной  (муниципальной) собственности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</si>
  <si>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</si>
  <si>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</si>
  <si>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Содержание бездомных животных </t>
  </si>
  <si>
    <t>2900120240</t>
  </si>
  <si>
    <t>Расходы на видеонаблюдение площадок ТКО</t>
  </si>
  <si>
    <t>2900120280</t>
  </si>
  <si>
    <t xml:space="preserve">Расходы на выполнение наказов избирателей по избирательному округу № 1 </t>
  </si>
  <si>
    <t>2900120401</t>
  </si>
  <si>
    <t xml:space="preserve">Расходы на выполнение наказов избирателей по избирательному округу № 2 </t>
  </si>
  <si>
    <t>2900120402</t>
  </si>
  <si>
    <t xml:space="preserve">Расходы на выполнение наказов избирателей по избирательному округу № 3 </t>
  </si>
  <si>
    <t>2900120403</t>
  </si>
  <si>
    <t xml:space="preserve">Расходы на выполнение наказов избирателей по избирательному округу № 4 </t>
  </si>
  <si>
    <t>2900120404</t>
  </si>
  <si>
    <t xml:space="preserve">Расходы на выполнение наказов избирателей по избирательному округу № 5 </t>
  </si>
  <si>
    <t>2900120405</t>
  </si>
  <si>
    <t xml:space="preserve">Расходы на выполнение наказов избирателей по избирательному округу № 6 </t>
  </si>
  <si>
    <t>2900120406</t>
  </si>
  <si>
    <t xml:space="preserve">Расходы на выполнение наказов избирателей по избирательному округу № 7 </t>
  </si>
  <si>
    <t>2900120407</t>
  </si>
  <si>
    <t xml:space="preserve">Расходы на выполнение наказов избирателей по избирательному округу № 8 </t>
  </si>
  <si>
    <t>2900120408</t>
  </si>
  <si>
    <t xml:space="preserve">Расходы на выполнение наказов избирателей по избирательному округу № 9 </t>
  </si>
  <si>
    <t>2900120409</t>
  </si>
  <si>
    <t xml:space="preserve">Расходы на выполнение наказов избирателей по избирательному округу № 10 </t>
  </si>
  <si>
    <t>2900120410</t>
  </si>
  <si>
    <t xml:space="preserve">Расходы на выполнение наказов избирателей по избирательному округу № 11 </t>
  </si>
  <si>
    <t>2900120411</t>
  </si>
  <si>
    <t xml:space="preserve">Расходы на выполнение наказов избирателей по избирательному округу № 12 </t>
  </si>
  <si>
    <t>2900120412</t>
  </si>
  <si>
    <t xml:space="preserve">Расходы на выполнение наказов избирателей по избирательному округу № 13 </t>
  </si>
  <si>
    <t>2900120413</t>
  </si>
  <si>
    <t xml:space="preserve">Расходы на выполнение наказов избирателей по избирательному округу № 14 </t>
  </si>
  <si>
    <t>2900120414</t>
  </si>
  <si>
    <t xml:space="preserve">Расходы на выполнение наказов избирателей по избирательному округу № 15 </t>
  </si>
  <si>
    <t>2900120415</t>
  </si>
  <si>
    <t>Реализация проектов инициативного бюджетирования по направлению "Твой проект" – благоустройство бассейна</t>
  </si>
  <si>
    <t>Реализация проектов инициативного бюджетирования по направлению "Твой проект" – обустройство территории школы МБОУ «ПСОШ № 2»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</si>
  <si>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</si>
  <si>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</si>
  <si>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 xml:space="preserve">Мероприятия по благоустройству дворовых территорий </t>
  </si>
  <si>
    <t>31001S2610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</si>
  <si>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</si>
  <si>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Основное мероприятие "Формирование культуры здорового образа жизни и укрепленияздоровья населения"</t>
  </si>
  <si>
    <t>Создание условий для оказания медицинской помощи  населению на территории Пограничного муниципального округа</t>
  </si>
  <si>
    <t>Основное мероприятие "Поддержка социально ориентированных некоммерческих организаций"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</si>
  <si>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</si>
  <si>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</si>
  <si>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</si>
  <si>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</si>
  <si>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Осуществление полномочий по созданию и обеспечению деятельности комиссии по делам несовершеннолетних и защите их прав</t>
  </si>
  <si>
    <t>Осуществление полномочий по созданию административных комиссий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</si>
  <si>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</si>
  <si>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Осуществление  отдельных государственных полномочий по государственному управлению охраной труда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</si>
  <si>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</si>
  <si>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</si>
  <si>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Осуществление государственных полномочий органов опеки и попечительства в отношении несовершеннолетних</t>
  </si>
  <si>
    <t>Расходы на выплаты персоналу государственных                           (муниципальных) органов</t>
  </si>
  <si>
    <t>Осуществление органами местного самоуправления полномочий Российской Федерации на государственную регистрацию актов гражданского состояния за счет средств краевого бюджета</t>
  </si>
  <si>
    <t>Процент исполнения 1 квартала 2026 года  к плану 2026 года (по состоянию на 01.04.2026 года),%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</si>
</sst>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\-??_);_(@_)"/>
  </numFmts>
  <fonts count="25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20" fillId="0" borderId="11">
      <alignment horizontal="center" vertical="top" shrinkToFit="1"/>
    </xf>
  </cellStyleXfs>
  <cellXfs count="83">
    <xf numFmtId="0" fontId="0" fillId="0" borderId="0" xfId="0"/>
    <xf numFmtId="0" fontId="19" fillId="0" borderId="0" xfId="18" applyFont="1" applyFill="1" applyAlignment="1">
      <alignment horizontal="center" vertical="center"/>
    </xf>
    <xf numFmtId="0" fontId="19" fillId="0" borderId="0" xfId="18" applyFont="1" applyFill="1" applyAlignment="1"/>
    <xf numFmtId="0" fontId="19" fillId="0" borderId="10" xfId="18" applyFont="1" applyFill="1" applyBorder="1" applyAlignment="1">
      <alignment horizontal="center" vertical="center" wrapText="1"/>
    </xf>
    <xf numFmtId="165" fontId="19" fillId="0" borderId="0" xfId="24" applyNumberFormat="1" applyFont="1" applyFill="1" applyBorder="1" applyAlignment="1" applyProtection="1">
      <alignment horizontal="right"/>
    </xf>
    <xf numFmtId="0" fontId="19" fillId="0" borderId="0" xfId="18" applyFont="1" applyFill="1" applyAlignment="1">
      <alignment vertical="top"/>
    </xf>
    <xf numFmtId="0" fontId="19" fillId="0" borderId="0" xfId="18" applyFont="1" applyFill="1" applyAlignment="1">
      <alignment horizontal="center"/>
    </xf>
    <xf numFmtId="0" fontId="19" fillId="0" borderId="0" xfId="18" applyFont="1" applyFill="1" applyBorder="1" applyAlignment="1">
      <alignment vertical="top"/>
    </xf>
    <xf numFmtId="0" fontId="19" fillId="0" borderId="0" xfId="18" applyFont="1" applyFill="1" applyBorder="1" applyAlignment="1"/>
    <xf numFmtId="0" fontId="19" fillId="0" borderId="0" xfId="18" applyFont="1" applyFill="1" applyBorder="1" applyAlignment="1">
      <alignment horizontal="center"/>
    </xf>
    <xf numFmtId="0" fontId="19" fillId="0" borderId="0" xfId="18" applyFont="1" applyFill="1" applyAlignment="1">
      <alignment horizontal="left"/>
    </xf>
    <xf numFmtId="0" fontId="21" fillId="0" borderId="13" xfId="18" applyFont="1" applyFill="1" applyBorder="1" applyAlignment="1">
      <alignment horizontal="center"/>
    </xf>
    <xf numFmtId="0" fontId="21" fillId="0" borderId="14" xfId="18" applyFont="1" applyFill="1" applyBorder="1" applyAlignment="1">
      <alignment horizontal="center"/>
    </xf>
    <xf numFmtId="4" fontId="21" fillId="0" borderId="10" xfId="18" applyNumberFormat="1" applyFont="1" applyFill="1" applyBorder="1" applyAlignment="1">
      <alignment horizontal="center"/>
    </xf>
    <xf numFmtId="0" fontId="21" fillId="0" borderId="12" xfId="18" applyFont="1" applyFill="1" applyBorder="1" applyAlignment="1">
      <alignment vertical="center"/>
    </xf>
    <xf numFmtId="0" fontId="19" fillId="0" borderId="10" xfId="18" applyFont="1" applyFill="1" applyBorder="1" applyAlignment="1">
      <alignment horizontal="center" vertical="center"/>
    </xf>
    <xf numFmtId="0" fontId="19" fillId="15" borderId="10" xfId="0" applyFont="1" applyFill="1" applyBorder="1" applyAlignment="1">
      <alignment vertical="center" wrapText="1"/>
    </xf>
    <xf numFmtId="49" fontId="19" fillId="15" borderId="10" xfId="18" applyNumberFormat="1" applyFont="1" applyFill="1" applyBorder="1" applyAlignment="1">
      <alignment horizontal="center" vertical="center" wrapText="1" shrinkToFit="1"/>
    </xf>
    <xf numFmtId="0" fontId="19" fillId="15" borderId="10" xfId="0" applyFont="1" applyFill="1" applyBorder="1" applyAlignment="1">
      <alignment vertical="center" wrapText="1" shrinkToFit="1"/>
    </xf>
    <xf numFmtId="0" fontId="19" fillId="15" borderId="10" xfId="0" applyFont="1" applyFill="1" applyBorder="1" applyAlignment="1">
      <alignment horizontal="left" vertical="center" wrapText="1"/>
    </xf>
    <xf numFmtId="49" fontId="19" fillId="15" borderId="10" xfId="0" applyNumberFormat="1" applyFont="1" applyFill="1" applyBorder="1" applyAlignment="1">
      <alignment horizontal="center" vertical="center" shrinkToFit="1"/>
    </xf>
    <xf numFmtId="49" fontId="19" fillId="15" borderId="10" xfId="0" applyNumberFormat="1" applyFont="1" applyFill="1" applyBorder="1" applyAlignment="1">
      <alignment horizontal="center" vertical="center" wrapText="1" shrinkToFit="1"/>
    </xf>
    <xf numFmtId="0" fontId="21" fillId="15" borderId="10" xfId="0" applyFont="1" applyFill="1" applyBorder="1" applyAlignment="1">
      <alignment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0" fontId="19" fillId="15" borderId="0" xfId="18" applyFont="1" applyFill="1" applyAlignment="1"/>
    <xf numFmtId="0" fontId="19" fillId="0" borderId="10" xfId="0" applyFont="1" applyFill="1" applyBorder="1" applyAlignment="1">
      <alignment vertical="center" wrapText="1"/>
    </xf>
    <xf numFmtId="49" fontId="19" fillId="0" borderId="10" xfId="18" applyNumberFormat="1" applyFont="1" applyFill="1" applyBorder="1" applyAlignment="1">
      <alignment horizontal="center" vertical="center" wrapText="1" shrinkToFit="1"/>
    </xf>
    <xf numFmtId="4" fontId="19" fillId="0" borderId="10" xfId="0" applyNumberFormat="1" applyFont="1" applyFill="1" applyBorder="1" applyAlignment="1">
      <alignment horizontal="center" vertical="center" shrinkToFit="1"/>
    </xf>
    <xf numFmtId="4" fontId="19" fillId="0" borderId="10" xfId="18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49" fontId="21" fillId="0" borderId="10" xfId="18" applyNumberFormat="1" applyFont="1" applyFill="1" applyBorder="1" applyAlignment="1">
      <alignment horizontal="center" vertical="center" wrapText="1" shrinkToFit="1"/>
    </xf>
    <xf numFmtId="49" fontId="21" fillId="0" borderId="10" xfId="0" applyNumberFormat="1" applyFont="1" applyFill="1" applyBorder="1" applyAlignment="1">
      <alignment horizontal="center" vertical="center" shrinkToFit="1"/>
    </xf>
    <xf numFmtId="4" fontId="21" fillId="0" borderId="10" xfId="0" applyNumberFormat="1" applyFont="1" applyFill="1" applyBorder="1" applyAlignment="1">
      <alignment horizontal="center" vertical="center" shrinkToFit="1"/>
    </xf>
    <xf numFmtId="0" fontId="21" fillId="0" borderId="0" xfId="18" applyFont="1" applyFill="1" applyAlignment="1"/>
    <xf numFmtId="0" fontId="21" fillId="15" borderId="10" xfId="0" applyFont="1" applyFill="1" applyBorder="1" applyAlignment="1">
      <alignment horizontal="left" vertical="center" wrapText="1"/>
    </xf>
    <xf numFmtId="49" fontId="21" fillId="15" borderId="10" xfId="0" applyNumberFormat="1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left" vertical="center" wrapText="1"/>
    </xf>
    <xf numFmtId="4" fontId="21" fillId="0" borderId="10" xfId="24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left" vertical="center" wrapText="1" shrinkToFit="1"/>
    </xf>
    <xf numFmtId="0" fontId="19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vertical="center" wrapText="1" shrinkToFit="1"/>
    </xf>
    <xf numFmtId="49" fontId="23" fillId="0" borderId="10" xfId="0" applyNumberFormat="1" applyFont="1" applyFill="1" applyBorder="1" applyAlignment="1">
      <alignment horizontal="center" vertical="center" shrinkToFit="1"/>
    </xf>
    <xf numFmtId="49" fontId="23" fillId="15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49" fontId="22" fillId="15" borderId="10" xfId="0" applyNumberFormat="1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left" vertical="center" wrapText="1"/>
    </xf>
    <xf numFmtId="0" fontId="19" fillId="0" borderId="10" xfId="0" applyNumberFormat="1" applyFont="1" applyFill="1" applyBorder="1" applyAlignment="1">
      <alignment horizontal="left" vertical="center" wrapText="1"/>
    </xf>
    <xf numFmtId="49" fontId="22" fillId="15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49" fontId="22" fillId="0" borderId="10" xfId="18" applyNumberFormat="1" applyFont="1" applyFill="1" applyBorder="1" applyAlignment="1">
      <alignment horizontal="center" vertical="center" wrapText="1" shrinkToFit="1"/>
    </xf>
    <xf numFmtId="0" fontId="22" fillId="0" borderId="0" xfId="18" applyFont="1" applyFill="1" applyAlignment="1"/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0" applyNumberFormat="1" applyFont="1" applyFill="1" applyBorder="1" applyAlignment="1">
      <alignment horizontal="center" vertical="center" shrinkToFit="1"/>
    </xf>
    <xf numFmtId="4" fontId="22" fillId="0" borderId="10" xfId="0" applyNumberFormat="1" applyFont="1" applyFill="1" applyBorder="1" applyAlignment="1">
      <alignment horizontal="center" vertical="center" shrinkToFit="1"/>
    </xf>
    <xf numFmtId="4" fontId="19" fillId="0" borderId="10" xfId="24" applyNumberFormat="1" applyFont="1" applyFill="1" applyBorder="1" applyAlignment="1" applyProtection="1">
      <alignment horizontal="center" vertical="center" wrapTex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0" fontId="19" fillId="0" borderId="0" xfId="18" applyFont="1" applyFill="1" applyAlignment="1"/>
    <xf numFmtId="0" fontId="19" fillId="0" borderId="0" xfId="18" applyFont="1" applyFill="1" applyAlignment="1"/>
    <xf numFmtId="0" fontId="21" fillId="0" borderId="10" xfId="0" applyFont="1" applyFill="1" applyBorder="1" applyAlignment="1">
      <alignment horizontal="left" vertical="center" wrapText="1" shrinkToFit="1"/>
    </xf>
    <xf numFmtId="0" fontId="21" fillId="15" borderId="10" xfId="0" applyFont="1" applyFill="1" applyBorder="1" applyAlignment="1">
      <alignment vertical="center" wrapText="1" shrinkToFit="1"/>
    </xf>
    <xf numFmtId="4" fontId="21" fillId="0" borderId="10" xfId="0" applyNumberFormat="1" applyFont="1" applyFill="1" applyBorder="1" applyAlignment="1">
      <alignment horizontal="center" vertical="center" wrapText="1" shrinkToFit="1"/>
    </xf>
    <xf numFmtId="0" fontId="19" fillId="0" borderId="0" xfId="18" applyFont="1" applyFill="1" applyBorder="1" applyAlignment="1">
      <alignment horizontal="right"/>
    </xf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0" xfId="18" applyFont="1" applyFill="1" applyAlignment="1"/>
    <xf numFmtId="4" fontId="22" fillId="0" borderId="10" xfId="18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 wrapText="1" shrinkToFit="1"/>
    </xf>
    <xf numFmtId="4" fontId="21" fillId="0" borderId="10" xfId="18" applyNumberFormat="1" applyFont="1" applyFill="1" applyBorder="1" applyAlignment="1">
      <alignment horizontal="center" vertical="center"/>
    </xf>
    <xf numFmtId="0" fontId="19" fillId="0" borderId="15" xfId="18" applyFont="1" applyFill="1" applyBorder="1" applyAlignment="1">
      <alignment horizontal="center" vertical="center" wrapText="1"/>
    </xf>
    <xf numFmtId="0" fontId="19" fillId="0" borderId="15" xfId="18" applyFont="1" applyFill="1" applyBorder="1" applyAlignment="1">
      <alignment horizontal="center" vertical="center"/>
    </xf>
    <xf numFmtId="0" fontId="19" fillId="0" borderId="16" xfId="18" applyFont="1" applyFill="1" applyBorder="1" applyAlignment="1">
      <alignment horizontal="center" vertical="center" wrapText="1"/>
    </xf>
    <xf numFmtId="165" fontId="19" fillId="0" borderId="16" xfId="24" applyNumberFormat="1" applyFont="1" applyFill="1" applyBorder="1" applyAlignment="1" applyProtection="1">
      <alignment horizontal="center" vertical="center" wrapText="1"/>
    </xf>
    <xf numFmtId="0" fontId="22" fillId="0" borderId="10" xfId="18" applyFont="1" applyFill="1" applyBorder="1" applyAlignment="1">
      <alignment horizontal="center" vertical="center" wrapText="1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0" fontId="24" fillId="0" borderId="0" xfId="18" applyFont="1" applyFill="1" applyAlignment="1"/>
    <xf numFmtId="0" fontId="19" fillId="0" borderId="0" xfId="18" applyFont="1" applyFill="1" applyBorder="1" applyAlignment="1">
      <alignment horizontal="center" wrapText="1"/>
    </xf>
    <xf numFmtId="0" fontId="19" fillId="0" borderId="0" xfId="18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7">
    <cellStyle name="ex69" xfId="26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5"/>
  <sheetViews>
    <sheetView tabSelected="1" topLeftCell="A4" zoomScale="90" zoomScaleNormal="90" zoomScaleSheetLayoutView="100" workbookViewId="0">
      <selection activeCell="B7" sqref="B7"/>
    </sheetView>
  </sheetViews>
  <sheetFormatPr defaultRowHeight="12.75" outlineLevelRow="5" x14ac:dyDescent="0.2"/>
  <cols>
    <col min="1" max="1" width="51" style="5" customWidth="1"/>
    <col min="2" max="2" width="13.7109375" style="6" customWidth="1"/>
    <col min="3" max="3" width="9.85546875" style="6" customWidth="1"/>
    <col min="4" max="4" width="16.28515625" style="6" customWidth="1"/>
    <col min="5" max="5" width="17.85546875" style="62" customWidth="1"/>
    <col min="6" max="6" width="17.85546875" style="69" customWidth="1"/>
    <col min="7" max="7" width="14.7109375" style="69" customWidth="1"/>
    <col min="8" max="8" width="14.28515625" style="2" customWidth="1"/>
    <col min="9" max="16384" width="9.140625" style="2"/>
  </cols>
  <sheetData>
    <row r="1" spans="1:8" s="8" customFormat="1" ht="42" customHeight="1" x14ac:dyDescent="0.2">
      <c r="A1" s="81" t="s">
        <v>365</v>
      </c>
      <c r="B1" s="81"/>
      <c r="C1" s="81"/>
      <c r="D1" s="81"/>
      <c r="E1" s="82"/>
      <c r="F1" s="82"/>
      <c r="G1" s="82"/>
      <c r="H1" s="82"/>
    </row>
    <row r="2" spans="1:8" s="8" customFormat="1" ht="12" customHeight="1" x14ac:dyDescent="0.2">
      <c r="A2" s="80"/>
      <c r="B2" s="80"/>
      <c r="C2" s="80"/>
      <c r="D2" s="80"/>
    </row>
    <row r="3" spans="1:8" s="8" customFormat="1" ht="15.75" customHeight="1" x14ac:dyDescent="0.2">
      <c r="A3" s="7"/>
      <c r="B3" s="9"/>
      <c r="C3" s="9"/>
      <c r="D3" s="4"/>
      <c r="H3" s="66" t="s">
        <v>209</v>
      </c>
    </row>
    <row r="4" spans="1:8" s="1" customFormat="1" ht="106.5" customHeight="1" x14ac:dyDescent="0.2">
      <c r="A4" s="75" t="s">
        <v>24</v>
      </c>
      <c r="B4" s="75" t="s">
        <v>0</v>
      </c>
      <c r="C4" s="75" t="s">
        <v>295</v>
      </c>
      <c r="D4" s="76" t="s">
        <v>366</v>
      </c>
      <c r="E4" s="75" t="s">
        <v>367</v>
      </c>
      <c r="F4" s="75" t="s">
        <v>340</v>
      </c>
      <c r="G4" s="75" t="s">
        <v>506</v>
      </c>
      <c r="H4" s="75" t="s">
        <v>368</v>
      </c>
    </row>
    <row r="5" spans="1:8" s="1" customFormat="1" ht="25.5" x14ac:dyDescent="0.2">
      <c r="A5" s="73"/>
      <c r="B5" s="73"/>
      <c r="C5" s="73"/>
      <c r="D5" s="77" t="s">
        <v>332</v>
      </c>
      <c r="E5" s="74"/>
      <c r="F5" s="74"/>
      <c r="G5" s="74" t="s">
        <v>330</v>
      </c>
      <c r="H5" s="74" t="s">
        <v>331</v>
      </c>
    </row>
    <row r="6" spans="1:8" s="1" customFormat="1" x14ac:dyDescent="0.2">
      <c r="A6" s="3">
        <v>1</v>
      </c>
      <c r="B6" s="3">
        <v>2</v>
      </c>
      <c r="C6" s="3">
        <v>3</v>
      </c>
      <c r="D6" s="3">
        <v>4</v>
      </c>
      <c r="E6" s="15">
        <v>5</v>
      </c>
      <c r="F6" s="15">
        <v>6</v>
      </c>
      <c r="G6" s="15">
        <v>7</v>
      </c>
      <c r="H6" s="15">
        <v>8</v>
      </c>
    </row>
    <row r="7" spans="1:8" s="35" customFormat="1" ht="42" customHeight="1" outlineLevel="5" x14ac:dyDescent="0.2">
      <c r="A7" s="31" t="s">
        <v>372</v>
      </c>
      <c r="B7" s="33" t="s">
        <v>283</v>
      </c>
      <c r="C7" s="33" t="s">
        <v>1</v>
      </c>
      <c r="D7" s="34">
        <f>D8+D12</f>
        <v>50000</v>
      </c>
      <c r="E7" s="34">
        <f t="shared" ref="E7:F7" si="0">E8+E12</f>
        <v>0</v>
      </c>
      <c r="F7" s="34">
        <f t="shared" si="0"/>
        <v>0</v>
      </c>
      <c r="G7" s="34">
        <f t="shared" ref="G7:G16" si="1">E7/D7*100</f>
        <v>0</v>
      </c>
      <c r="H7" s="72">
        <v>0</v>
      </c>
    </row>
    <row r="8" spans="1:8" s="35" customFormat="1" ht="42" customHeight="1" outlineLevel="5" x14ac:dyDescent="0.2">
      <c r="A8" s="47" t="s">
        <v>373</v>
      </c>
      <c r="B8" s="57" t="s">
        <v>374</v>
      </c>
      <c r="C8" s="57" t="s">
        <v>1</v>
      </c>
      <c r="D8" s="58">
        <f>D9</f>
        <v>45000</v>
      </c>
      <c r="E8" s="58">
        <f t="shared" ref="E8:F8" si="2">E9</f>
        <v>0</v>
      </c>
      <c r="F8" s="58">
        <f t="shared" si="2"/>
        <v>0</v>
      </c>
      <c r="G8" s="58">
        <f t="shared" ref="G8" si="3">E8/D8*100</f>
        <v>0</v>
      </c>
      <c r="H8" s="70">
        <v>0</v>
      </c>
    </row>
    <row r="9" spans="1:8" s="35" customFormat="1" ht="72.75" customHeight="1" outlineLevel="5" x14ac:dyDescent="0.2">
      <c r="A9" s="25" t="s">
        <v>375</v>
      </c>
      <c r="B9" s="29" t="s">
        <v>376</v>
      </c>
      <c r="C9" s="29" t="s">
        <v>1</v>
      </c>
      <c r="D9" s="27">
        <f t="shared" ref="D9:E9" si="4">D10</f>
        <v>45000</v>
      </c>
      <c r="E9" s="27">
        <f t="shared" si="4"/>
        <v>0</v>
      </c>
      <c r="F9" s="27">
        <v>0</v>
      </c>
      <c r="G9" s="27">
        <f t="shared" si="1"/>
        <v>0</v>
      </c>
      <c r="H9" s="28">
        <v>0</v>
      </c>
    </row>
    <row r="10" spans="1:8" s="69" customFormat="1" ht="31.5" customHeight="1" outlineLevel="5" x14ac:dyDescent="0.2">
      <c r="A10" s="30" t="s">
        <v>34</v>
      </c>
      <c r="B10" s="29" t="s">
        <v>376</v>
      </c>
      <c r="C10" s="29" t="s">
        <v>35</v>
      </c>
      <c r="D10" s="27">
        <f t="shared" ref="D10:E14" si="5">D11</f>
        <v>45000</v>
      </c>
      <c r="E10" s="27">
        <f t="shared" si="5"/>
        <v>0</v>
      </c>
      <c r="F10" s="27">
        <v>0</v>
      </c>
      <c r="G10" s="27">
        <f t="shared" si="1"/>
        <v>0</v>
      </c>
      <c r="H10" s="28">
        <v>0</v>
      </c>
    </row>
    <row r="11" spans="1:8" s="69" customFormat="1" ht="47.25" customHeight="1" outlineLevel="5" x14ac:dyDescent="0.2">
      <c r="A11" s="30" t="s">
        <v>206</v>
      </c>
      <c r="B11" s="29" t="s">
        <v>376</v>
      </c>
      <c r="C11" s="29" t="s">
        <v>23</v>
      </c>
      <c r="D11" s="27">
        <v>45000</v>
      </c>
      <c r="E11" s="27">
        <v>0</v>
      </c>
      <c r="F11" s="27">
        <v>0</v>
      </c>
      <c r="G11" s="27">
        <f t="shared" si="1"/>
        <v>0</v>
      </c>
      <c r="H11" s="28">
        <v>0</v>
      </c>
    </row>
    <row r="12" spans="1:8" s="55" customFormat="1" ht="47.25" customHeight="1" outlineLevel="5" x14ac:dyDescent="0.2">
      <c r="A12" s="53" t="s">
        <v>377</v>
      </c>
      <c r="B12" s="57" t="s">
        <v>378</v>
      </c>
      <c r="C12" s="57" t="s">
        <v>1</v>
      </c>
      <c r="D12" s="58">
        <f>D13</f>
        <v>5000</v>
      </c>
      <c r="E12" s="58">
        <f t="shared" ref="E12:F12" si="6">E13</f>
        <v>0</v>
      </c>
      <c r="F12" s="58">
        <f t="shared" si="6"/>
        <v>0</v>
      </c>
      <c r="G12" s="58">
        <f t="shared" si="1"/>
        <v>0</v>
      </c>
      <c r="H12" s="70">
        <v>0</v>
      </c>
    </row>
    <row r="13" spans="1:8" s="61" customFormat="1" ht="31.5" customHeight="1" outlineLevel="5" x14ac:dyDescent="0.2">
      <c r="A13" s="25" t="s">
        <v>298</v>
      </c>
      <c r="B13" s="29" t="s">
        <v>297</v>
      </c>
      <c r="C13" s="29" t="s">
        <v>1</v>
      </c>
      <c r="D13" s="27">
        <f t="shared" si="5"/>
        <v>5000</v>
      </c>
      <c r="E13" s="27">
        <f t="shared" si="5"/>
        <v>0</v>
      </c>
      <c r="F13" s="27">
        <v>0</v>
      </c>
      <c r="G13" s="27">
        <f t="shared" si="1"/>
        <v>0</v>
      </c>
      <c r="H13" s="28">
        <v>0</v>
      </c>
    </row>
    <row r="14" spans="1:8" s="61" customFormat="1" ht="31.5" customHeight="1" outlineLevel="5" x14ac:dyDescent="0.2">
      <c r="A14" s="30" t="s">
        <v>343</v>
      </c>
      <c r="B14" s="29" t="s">
        <v>297</v>
      </c>
      <c r="C14" s="29" t="s">
        <v>32</v>
      </c>
      <c r="D14" s="27">
        <f t="shared" si="5"/>
        <v>5000</v>
      </c>
      <c r="E14" s="27">
        <f t="shared" si="5"/>
        <v>0</v>
      </c>
      <c r="F14" s="27">
        <v>0</v>
      </c>
      <c r="G14" s="27">
        <f t="shared" si="1"/>
        <v>0</v>
      </c>
      <c r="H14" s="28">
        <v>0</v>
      </c>
    </row>
    <row r="15" spans="1:8" s="61" customFormat="1" ht="31.5" customHeight="1" outlineLevel="5" x14ac:dyDescent="0.2">
      <c r="A15" s="30" t="s">
        <v>33</v>
      </c>
      <c r="B15" s="29" t="s">
        <v>297</v>
      </c>
      <c r="C15" s="29" t="s">
        <v>4</v>
      </c>
      <c r="D15" s="27">
        <v>5000</v>
      </c>
      <c r="E15" s="27">
        <v>0</v>
      </c>
      <c r="F15" s="27">
        <v>0</v>
      </c>
      <c r="G15" s="27">
        <f t="shared" si="1"/>
        <v>0</v>
      </c>
      <c r="H15" s="28">
        <v>0</v>
      </c>
    </row>
    <row r="16" spans="1:8" s="35" customFormat="1" ht="39.75" customHeight="1" x14ac:dyDescent="0.2">
      <c r="A16" s="38" t="s">
        <v>177</v>
      </c>
      <c r="B16" s="33" t="s">
        <v>84</v>
      </c>
      <c r="C16" s="33" t="s">
        <v>1</v>
      </c>
      <c r="D16" s="34">
        <f t="shared" ref="D16:E16" si="7">D17</f>
        <v>23603933.489999998</v>
      </c>
      <c r="E16" s="34">
        <f t="shared" si="7"/>
        <v>234806.2</v>
      </c>
      <c r="F16" s="34">
        <v>177588</v>
      </c>
      <c r="G16" s="34">
        <f t="shared" si="1"/>
        <v>0.99477572286618077</v>
      </c>
      <c r="H16" s="72">
        <f t="shared" ref="H16" si="8">E16/F16*100</f>
        <v>132.21963195711425</v>
      </c>
    </row>
    <row r="17" spans="1:8" s="61" customFormat="1" ht="34.5" customHeight="1" x14ac:dyDescent="0.2">
      <c r="A17" s="47" t="s">
        <v>239</v>
      </c>
      <c r="B17" s="44" t="s">
        <v>240</v>
      </c>
      <c r="C17" s="57" t="s">
        <v>1</v>
      </c>
      <c r="D17" s="58">
        <f>D18+D25+D30+D33</f>
        <v>23603933.489999998</v>
      </c>
      <c r="E17" s="58">
        <f t="shared" ref="E17:F17" si="9">E18+E25+E30+E33</f>
        <v>234806.2</v>
      </c>
      <c r="F17" s="58">
        <f t="shared" si="9"/>
        <v>177588</v>
      </c>
      <c r="G17" s="58">
        <f t="shared" ref="G17:G18" si="10">E17/D17*100</f>
        <v>0.99477572286618077</v>
      </c>
      <c r="H17" s="70">
        <f>E17/F17*100</f>
        <v>132.21963195711425</v>
      </c>
    </row>
    <row r="18" spans="1:8" s="61" customFormat="1" ht="30" customHeight="1" x14ac:dyDescent="0.2">
      <c r="A18" s="30" t="s">
        <v>16</v>
      </c>
      <c r="B18" s="29" t="s">
        <v>85</v>
      </c>
      <c r="C18" s="29" t="s">
        <v>1</v>
      </c>
      <c r="D18" s="27">
        <f>D19+D21+D23</f>
        <v>2302000</v>
      </c>
      <c r="E18" s="27">
        <f>E19+E21+E23</f>
        <v>212629.1</v>
      </c>
      <c r="F18" s="27">
        <v>177588</v>
      </c>
      <c r="G18" s="27">
        <f t="shared" si="10"/>
        <v>9.2367115551694177</v>
      </c>
      <c r="H18" s="28">
        <f t="shared" ref="H18" si="11">E18/F18*100</f>
        <v>119.73168232087754</v>
      </c>
    </row>
    <row r="19" spans="1:8" s="61" customFormat="1" ht="61.5" customHeight="1" x14ac:dyDescent="0.2">
      <c r="A19" s="19" t="s">
        <v>118</v>
      </c>
      <c r="B19" s="20" t="s">
        <v>85</v>
      </c>
      <c r="C19" s="20" t="s">
        <v>29</v>
      </c>
      <c r="D19" s="27">
        <f>D20</f>
        <v>517700</v>
      </c>
      <c r="E19" s="27">
        <f>E20</f>
        <v>9000</v>
      </c>
      <c r="F19" s="27">
        <v>49000</v>
      </c>
      <c r="G19" s="27">
        <f t="shared" ref="G19:G82" si="12">E19/D19*100</f>
        <v>1.7384585667374928</v>
      </c>
      <c r="H19" s="28">
        <f t="shared" ref="H19:H82" si="13">E19/F19*100</f>
        <v>18.367346938775512</v>
      </c>
    </row>
    <row r="20" spans="1:8" s="61" customFormat="1" ht="32.25" customHeight="1" x14ac:dyDescent="0.2">
      <c r="A20" s="19" t="s">
        <v>119</v>
      </c>
      <c r="B20" s="20" t="s">
        <v>85</v>
      </c>
      <c r="C20" s="20" t="s">
        <v>3</v>
      </c>
      <c r="D20" s="27">
        <v>517700</v>
      </c>
      <c r="E20" s="28">
        <v>9000</v>
      </c>
      <c r="F20" s="28">
        <v>49000</v>
      </c>
      <c r="G20" s="27">
        <f t="shared" si="12"/>
        <v>1.7384585667374928</v>
      </c>
      <c r="H20" s="28">
        <f t="shared" si="13"/>
        <v>18.367346938775512</v>
      </c>
    </row>
    <row r="21" spans="1:8" s="61" customFormat="1" ht="32.25" customHeight="1" x14ac:dyDescent="0.2">
      <c r="A21" s="16" t="s">
        <v>99</v>
      </c>
      <c r="B21" s="20" t="s">
        <v>85</v>
      </c>
      <c r="C21" s="20" t="s">
        <v>32</v>
      </c>
      <c r="D21" s="27">
        <f>D22</f>
        <v>764300</v>
      </c>
      <c r="E21" s="27">
        <f>E22</f>
        <v>71640</v>
      </c>
      <c r="F21" s="27">
        <v>81794.399999999994</v>
      </c>
      <c r="G21" s="27">
        <f t="shared" si="12"/>
        <v>9.3732827423786471</v>
      </c>
      <c r="H21" s="28">
        <f t="shared" si="13"/>
        <v>87.585458173175681</v>
      </c>
    </row>
    <row r="22" spans="1:8" s="61" customFormat="1" ht="33" customHeight="1" x14ac:dyDescent="0.2">
      <c r="A22" s="16" t="s">
        <v>33</v>
      </c>
      <c r="B22" s="20" t="s">
        <v>85</v>
      </c>
      <c r="C22" s="20" t="s">
        <v>4</v>
      </c>
      <c r="D22" s="27">
        <v>764300</v>
      </c>
      <c r="E22" s="28">
        <v>71640</v>
      </c>
      <c r="F22" s="28">
        <v>81794.399999999994</v>
      </c>
      <c r="G22" s="27">
        <f t="shared" si="12"/>
        <v>9.3732827423786471</v>
      </c>
      <c r="H22" s="28">
        <f t="shared" si="13"/>
        <v>87.585458173175681</v>
      </c>
    </row>
    <row r="23" spans="1:8" s="61" customFormat="1" ht="33" customHeight="1" outlineLevel="5" x14ac:dyDescent="0.2">
      <c r="A23" s="16" t="s">
        <v>56</v>
      </c>
      <c r="B23" s="20" t="s">
        <v>85</v>
      </c>
      <c r="C23" s="20" t="s">
        <v>39</v>
      </c>
      <c r="D23" s="27">
        <f>D24</f>
        <v>1020000</v>
      </c>
      <c r="E23" s="27">
        <f>E24</f>
        <v>131989.1</v>
      </c>
      <c r="F23" s="27">
        <v>46793.599999999999</v>
      </c>
      <c r="G23" s="27">
        <f t="shared" si="12"/>
        <v>12.940107843137255</v>
      </c>
      <c r="H23" s="28">
        <f t="shared" si="13"/>
        <v>282.06656465841485</v>
      </c>
    </row>
    <row r="24" spans="1:8" s="61" customFormat="1" ht="25.5" customHeight="1" outlineLevel="5" x14ac:dyDescent="0.2">
      <c r="A24" s="16" t="s">
        <v>18</v>
      </c>
      <c r="B24" s="20" t="s">
        <v>85</v>
      </c>
      <c r="C24" s="20" t="s">
        <v>19</v>
      </c>
      <c r="D24" s="27">
        <v>1020000</v>
      </c>
      <c r="E24" s="28">
        <v>131989.1</v>
      </c>
      <c r="F24" s="28">
        <v>46793.599999999999</v>
      </c>
      <c r="G24" s="27">
        <f t="shared" si="12"/>
        <v>12.940107843137255</v>
      </c>
      <c r="H24" s="28">
        <f t="shared" si="13"/>
        <v>282.06656465841485</v>
      </c>
    </row>
    <row r="25" spans="1:8" s="61" customFormat="1" ht="31.5" customHeight="1" x14ac:dyDescent="0.2">
      <c r="A25" s="30" t="s">
        <v>151</v>
      </c>
      <c r="B25" s="29" t="s">
        <v>152</v>
      </c>
      <c r="C25" s="29" t="s">
        <v>1</v>
      </c>
      <c r="D25" s="27">
        <f>D26+D28</f>
        <v>4557000</v>
      </c>
      <c r="E25" s="27">
        <f>E26+E28</f>
        <v>22177.1</v>
      </c>
      <c r="F25" s="27">
        <v>0</v>
      </c>
      <c r="G25" s="27">
        <f t="shared" si="12"/>
        <v>0.48666008338819394</v>
      </c>
      <c r="H25" s="28">
        <v>0</v>
      </c>
    </row>
    <row r="26" spans="1:8" s="61" customFormat="1" ht="30" customHeight="1" x14ac:dyDescent="0.2">
      <c r="A26" s="19" t="s">
        <v>99</v>
      </c>
      <c r="B26" s="20" t="s">
        <v>152</v>
      </c>
      <c r="C26" s="20" t="s">
        <v>32</v>
      </c>
      <c r="D26" s="27">
        <f>D27</f>
        <v>3570000</v>
      </c>
      <c r="E26" s="27">
        <f>E27</f>
        <v>0</v>
      </c>
      <c r="F26" s="27">
        <v>0</v>
      </c>
      <c r="G26" s="27">
        <f t="shared" si="12"/>
        <v>0</v>
      </c>
      <c r="H26" s="28">
        <v>0</v>
      </c>
    </row>
    <row r="27" spans="1:8" s="61" customFormat="1" ht="35.25" customHeight="1" x14ac:dyDescent="0.2">
      <c r="A27" s="19" t="s">
        <v>33</v>
      </c>
      <c r="B27" s="20" t="s">
        <v>152</v>
      </c>
      <c r="C27" s="20" t="s">
        <v>4</v>
      </c>
      <c r="D27" s="27">
        <v>3570000</v>
      </c>
      <c r="E27" s="28">
        <v>0</v>
      </c>
      <c r="F27" s="28">
        <v>0</v>
      </c>
      <c r="G27" s="27">
        <f t="shared" si="12"/>
        <v>0</v>
      </c>
      <c r="H27" s="28">
        <v>0</v>
      </c>
    </row>
    <row r="28" spans="1:8" s="61" customFormat="1" ht="25.5" customHeight="1" outlineLevel="5" x14ac:dyDescent="0.2">
      <c r="A28" s="16" t="s">
        <v>56</v>
      </c>
      <c r="B28" s="20" t="s">
        <v>152</v>
      </c>
      <c r="C28" s="20" t="s">
        <v>39</v>
      </c>
      <c r="D28" s="27">
        <f>D29</f>
        <v>987000</v>
      </c>
      <c r="E28" s="27">
        <f>E29</f>
        <v>22177.1</v>
      </c>
      <c r="F28" s="27">
        <v>0</v>
      </c>
      <c r="G28" s="27">
        <f t="shared" si="12"/>
        <v>2.2469199594731508</v>
      </c>
      <c r="H28" s="28">
        <v>0</v>
      </c>
    </row>
    <row r="29" spans="1:8" s="61" customFormat="1" ht="25.5" customHeight="1" outlineLevel="5" x14ac:dyDescent="0.2">
      <c r="A29" s="16" t="s">
        <v>18</v>
      </c>
      <c r="B29" s="20" t="s">
        <v>152</v>
      </c>
      <c r="C29" s="20" t="s">
        <v>19</v>
      </c>
      <c r="D29" s="27">
        <v>987000</v>
      </c>
      <c r="E29" s="28">
        <v>22177.1</v>
      </c>
      <c r="F29" s="28">
        <v>0</v>
      </c>
      <c r="G29" s="27">
        <f t="shared" si="12"/>
        <v>2.2469199594731508</v>
      </c>
      <c r="H29" s="28">
        <v>0</v>
      </c>
    </row>
    <row r="30" spans="1:8" s="67" customFormat="1" ht="45" customHeight="1" x14ac:dyDescent="0.2">
      <c r="A30" s="19" t="s">
        <v>379</v>
      </c>
      <c r="B30" s="20" t="s">
        <v>380</v>
      </c>
      <c r="C30" s="20" t="s">
        <v>1</v>
      </c>
      <c r="D30" s="27">
        <f t="shared" ref="D30:E31" si="14">D31</f>
        <v>4373799.47</v>
      </c>
      <c r="E30" s="27">
        <f t="shared" si="14"/>
        <v>0</v>
      </c>
      <c r="F30" s="27">
        <v>0</v>
      </c>
      <c r="G30" s="27">
        <f t="shared" si="12"/>
        <v>0</v>
      </c>
      <c r="H30" s="28">
        <v>0</v>
      </c>
    </row>
    <row r="31" spans="1:8" s="67" customFormat="1" ht="30" customHeight="1" x14ac:dyDescent="0.2">
      <c r="A31" s="19" t="s">
        <v>99</v>
      </c>
      <c r="B31" s="20" t="s">
        <v>380</v>
      </c>
      <c r="C31" s="20" t="s">
        <v>32</v>
      </c>
      <c r="D31" s="27">
        <f t="shared" si="14"/>
        <v>4373799.47</v>
      </c>
      <c r="E31" s="27">
        <f t="shared" si="14"/>
        <v>0</v>
      </c>
      <c r="F31" s="27">
        <v>0</v>
      </c>
      <c r="G31" s="27">
        <f t="shared" si="12"/>
        <v>0</v>
      </c>
      <c r="H31" s="28">
        <v>0</v>
      </c>
    </row>
    <row r="32" spans="1:8" s="67" customFormat="1" ht="30" customHeight="1" x14ac:dyDescent="0.2">
      <c r="A32" s="19" t="s">
        <v>33</v>
      </c>
      <c r="B32" s="20" t="s">
        <v>380</v>
      </c>
      <c r="C32" s="20" t="s">
        <v>4</v>
      </c>
      <c r="D32" s="27">
        <v>4373799.47</v>
      </c>
      <c r="E32" s="28">
        <v>0</v>
      </c>
      <c r="F32" s="28">
        <v>0</v>
      </c>
      <c r="G32" s="27">
        <f t="shared" si="12"/>
        <v>0</v>
      </c>
      <c r="H32" s="28">
        <v>0</v>
      </c>
    </row>
    <row r="33" spans="1:8" s="69" customFormat="1" ht="30" customHeight="1" x14ac:dyDescent="0.2">
      <c r="A33" s="19" t="s">
        <v>381</v>
      </c>
      <c r="B33" s="20" t="s">
        <v>382</v>
      </c>
      <c r="C33" s="20" t="s">
        <v>1</v>
      </c>
      <c r="D33" s="27">
        <f>D34</f>
        <v>12371134.02</v>
      </c>
      <c r="E33" s="27">
        <f t="shared" ref="E33:F34" si="15">E34</f>
        <v>0</v>
      </c>
      <c r="F33" s="27">
        <f t="shared" si="15"/>
        <v>0</v>
      </c>
      <c r="G33" s="27">
        <f t="shared" si="12"/>
        <v>0</v>
      </c>
      <c r="H33" s="28">
        <v>0</v>
      </c>
    </row>
    <row r="34" spans="1:8" s="69" customFormat="1" ht="30" customHeight="1" x14ac:dyDescent="0.2">
      <c r="A34" s="19" t="s">
        <v>99</v>
      </c>
      <c r="B34" s="20" t="s">
        <v>382</v>
      </c>
      <c r="C34" s="20" t="s">
        <v>32</v>
      </c>
      <c r="D34" s="27">
        <f>D35</f>
        <v>12371134.02</v>
      </c>
      <c r="E34" s="27">
        <f t="shared" si="15"/>
        <v>0</v>
      </c>
      <c r="F34" s="27">
        <f t="shared" si="15"/>
        <v>0</v>
      </c>
      <c r="G34" s="27">
        <f t="shared" si="12"/>
        <v>0</v>
      </c>
      <c r="H34" s="28">
        <v>0</v>
      </c>
    </row>
    <row r="35" spans="1:8" s="69" customFormat="1" ht="30" customHeight="1" x14ac:dyDescent="0.2">
      <c r="A35" s="19" t="s">
        <v>33</v>
      </c>
      <c r="B35" s="20" t="s">
        <v>382</v>
      </c>
      <c r="C35" s="20" t="s">
        <v>4</v>
      </c>
      <c r="D35" s="27">
        <v>12371134.02</v>
      </c>
      <c r="E35" s="28">
        <v>0</v>
      </c>
      <c r="F35" s="28">
        <v>0</v>
      </c>
      <c r="G35" s="27">
        <f t="shared" si="12"/>
        <v>0</v>
      </c>
      <c r="H35" s="28">
        <v>0</v>
      </c>
    </row>
    <row r="36" spans="1:8" s="35" customFormat="1" ht="43.5" customHeight="1" outlineLevel="1" x14ac:dyDescent="0.2">
      <c r="A36" s="38" t="s">
        <v>334</v>
      </c>
      <c r="B36" s="32" t="s">
        <v>128</v>
      </c>
      <c r="C36" s="32" t="s">
        <v>1</v>
      </c>
      <c r="D36" s="34">
        <f>D37</f>
        <v>15000</v>
      </c>
      <c r="E36" s="34">
        <f t="shared" ref="E36:F37" si="16">E37</f>
        <v>0</v>
      </c>
      <c r="F36" s="34">
        <f t="shared" si="16"/>
        <v>0</v>
      </c>
      <c r="G36" s="34">
        <f t="shared" si="12"/>
        <v>0</v>
      </c>
      <c r="H36" s="72">
        <v>0</v>
      </c>
    </row>
    <row r="37" spans="1:8" s="35" customFormat="1" ht="43.5" customHeight="1" outlineLevel="1" x14ac:dyDescent="0.2">
      <c r="A37" s="53" t="s">
        <v>383</v>
      </c>
      <c r="B37" s="54" t="s">
        <v>384</v>
      </c>
      <c r="C37" s="54" t="s">
        <v>1</v>
      </c>
      <c r="D37" s="58">
        <f>D38</f>
        <v>15000</v>
      </c>
      <c r="E37" s="58">
        <f t="shared" si="16"/>
        <v>0</v>
      </c>
      <c r="F37" s="58">
        <f t="shared" si="16"/>
        <v>0</v>
      </c>
      <c r="G37" s="58">
        <f t="shared" si="12"/>
        <v>0</v>
      </c>
      <c r="H37" s="70">
        <v>0</v>
      </c>
    </row>
    <row r="38" spans="1:8" ht="31.5" customHeight="1" outlineLevel="1" x14ac:dyDescent="0.2">
      <c r="A38" s="19" t="s">
        <v>335</v>
      </c>
      <c r="B38" s="17" t="s">
        <v>299</v>
      </c>
      <c r="C38" s="17" t="s">
        <v>1</v>
      </c>
      <c r="D38" s="27">
        <f t="shared" ref="D38:E38" si="17">D39</f>
        <v>15000</v>
      </c>
      <c r="E38" s="27">
        <f t="shared" si="17"/>
        <v>0</v>
      </c>
      <c r="F38" s="27">
        <v>0</v>
      </c>
      <c r="G38" s="27">
        <f t="shared" si="12"/>
        <v>0</v>
      </c>
      <c r="H38" s="28">
        <v>0</v>
      </c>
    </row>
    <row r="39" spans="1:8" ht="31.5" customHeight="1" outlineLevel="1" x14ac:dyDescent="0.2">
      <c r="A39" s="19" t="s">
        <v>99</v>
      </c>
      <c r="B39" s="17" t="s">
        <v>299</v>
      </c>
      <c r="C39" s="17" t="s">
        <v>32</v>
      </c>
      <c r="D39" s="27">
        <f t="shared" ref="D39:E39" si="18">D40</f>
        <v>15000</v>
      </c>
      <c r="E39" s="27">
        <f t="shared" si="18"/>
        <v>0</v>
      </c>
      <c r="F39" s="27">
        <v>0</v>
      </c>
      <c r="G39" s="27">
        <f t="shared" si="12"/>
        <v>0</v>
      </c>
      <c r="H39" s="28">
        <v>0</v>
      </c>
    </row>
    <row r="40" spans="1:8" ht="31.5" customHeight="1" outlineLevel="1" x14ac:dyDescent="0.2">
      <c r="A40" s="19" t="s">
        <v>33</v>
      </c>
      <c r="B40" s="17" t="s">
        <v>299</v>
      </c>
      <c r="C40" s="17" t="s">
        <v>4</v>
      </c>
      <c r="D40" s="27">
        <v>15000</v>
      </c>
      <c r="E40" s="28">
        <v>0</v>
      </c>
      <c r="F40" s="28">
        <v>0</v>
      </c>
      <c r="G40" s="27">
        <f t="shared" si="12"/>
        <v>0</v>
      </c>
      <c r="H40" s="28">
        <v>0</v>
      </c>
    </row>
    <row r="41" spans="1:8" s="35" customFormat="1" ht="43.5" customHeight="1" outlineLevel="1" x14ac:dyDescent="0.2">
      <c r="A41" s="38" t="s">
        <v>336</v>
      </c>
      <c r="B41" s="32" t="s">
        <v>333</v>
      </c>
      <c r="C41" s="32" t="s">
        <v>1</v>
      </c>
      <c r="D41" s="34">
        <f>D42</f>
        <v>75000</v>
      </c>
      <c r="E41" s="34">
        <f t="shared" ref="E41:F42" si="19">E42</f>
        <v>0</v>
      </c>
      <c r="F41" s="34">
        <f t="shared" si="19"/>
        <v>0</v>
      </c>
      <c r="G41" s="34">
        <f t="shared" si="12"/>
        <v>0</v>
      </c>
      <c r="H41" s="72">
        <v>0</v>
      </c>
    </row>
    <row r="42" spans="1:8" s="55" customFormat="1" ht="43.5" customHeight="1" outlineLevel="1" x14ac:dyDescent="0.2">
      <c r="A42" s="53" t="s">
        <v>385</v>
      </c>
      <c r="B42" s="54" t="s">
        <v>386</v>
      </c>
      <c r="C42" s="54" t="s">
        <v>1</v>
      </c>
      <c r="D42" s="58">
        <f>D43</f>
        <v>75000</v>
      </c>
      <c r="E42" s="58">
        <f t="shared" si="19"/>
        <v>0</v>
      </c>
      <c r="F42" s="58">
        <f t="shared" si="19"/>
        <v>0</v>
      </c>
      <c r="G42" s="58">
        <f t="shared" si="12"/>
        <v>0</v>
      </c>
      <c r="H42" s="70">
        <v>0</v>
      </c>
    </row>
    <row r="43" spans="1:8" s="69" customFormat="1" ht="31.5" customHeight="1" outlineLevel="1" x14ac:dyDescent="0.2">
      <c r="A43" s="19" t="s">
        <v>338</v>
      </c>
      <c r="B43" s="17" t="s">
        <v>337</v>
      </c>
      <c r="C43" s="17" t="s">
        <v>1</v>
      </c>
      <c r="D43" s="27">
        <f t="shared" ref="D43:E44" si="20">D44</f>
        <v>75000</v>
      </c>
      <c r="E43" s="27">
        <f t="shared" si="20"/>
        <v>0</v>
      </c>
      <c r="F43" s="27">
        <v>0</v>
      </c>
      <c r="G43" s="27">
        <f t="shared" si="12"/>
        <v>0</v>
      </c>
      <c r="H43" s="28">
        <v>0</v>
      </c>
    </row>
    <row r="44" spans="1:8" s="69" customFormat="1" ht="31.5" customHeight="1" outlineLevel="1" x14ac:dyDescent="0.2">
      <c r="A44" s="19" t="s">
        <v>99</v>
      </c>
      <c r="B44" s="17" t="s">
        <v>337</v>
      </c>
      <c r="C44" s="17" t="s">
        <v>32</v>
      </c>
      <c r="D44" s="27">
        <f t="shared" si="20"/>
        <v>75000</v>
      </c>
      <c r="E44" s="27">
        <f t="shared" si="20"/>
        <v>0</v>
      </c>
      <c r="F44" s="27">
        <v>0</v>
      </c>
      <c r="G44" s="27">
        <f t="shared" si="12"/>
        <v>0</v>
      </c>
      <c r="H44" s="28">
        <v>0</v>
      </c>
    </row>
    <row r="45" spans="1:8" s="69" customFormat="1" ht="31.5" customHeight="1" outlineLevel="1" x14ac:dyDescent="0.2">
      <c r="A45" s="19" t="s">
        <v>33</v>
      </c>
      <c r="B45" s="17" t="s">
        <v>337</v>
      </c>
      <c r="C45" s="17" t="s">
        <v>4</v>
      </c>
      <c r="D45" s="27">
        <v>75000</v>
      </c>
      <c r="E45" s="28">
        <v>0</v>
      </c>
      <c r="F45" s="28">
        <v>0</v>
      </c>
      <c r="G45" s="27">
        <f t="shared" si="12"/>
        <v>0</v>
      </c>
      <c r="H45" s="28">
        <v>0</v>
      </c>
    </row>
    <row r="46" spans="1:8" s="35" customFormat="1" ht="48" customHeight="1" outlineLevel="5" x14ac:dyDescent="0.2">
      <c r="A46" s="38" t="s">
        <v>387</v>
      </c>
      <c r="B46" s="32" t="s">
        <v>136</v>
      </c>
      <c r="C46" s="32" t="s">
        <v>1</v>
      </c>
      <c r="D46" s="39">
        <f>D48</f>
        <v>150000</v>
      </c>
      <c r="E46" s="39">
        <f>E48</f>
        <v>0</v>
      </c>
      <c r="F46" s="39">
        <v>20000</v>
      </c>
      <c r="G46" s="34">
        <f t="shared" si="12"/>
        <v>0</v>
      </c>
      <c r="H46" s="72">
        <f t="shared" si="13"/>
        <v>0</v>
      </c>
    </row>
    <row r="47" spans="1:8" s="61" customFormat="1" ht="42" customHeight="1" outlineLevel="5" x14ac:dyDescent="0.2">
      <c r="A47" s="47" t="s">
        <v>233</v>
      </c>
      <c r="B47" s="44" t="s">
        <v>234</v>
      </c>
      <c r="C47" s="54" t="s">
        <v>1</v>
      </c>
      <c r="D47" s="60">
        <f>D48</f>
        <v>150000</v>
      </c>
      <c r="E47" s="60">
        <f>E48</f>
        <v>0</v>
      </c>
      <c r="F47" s="60">
        <v>20000</v>
      </c>
      <c r="G47" s="58">
        <f t="shared" si="12"/>
        <v>0</v>
      </c>
      <c r="H47" s="70">
        <f t="shared" si="13"/>
        <v>0</v>
      </c>
    </row>
    <row r="48" spans="1:8" s="61" customFormat="1" ht="45" customHeight="1" outlineLevel="5" x14ac:dyDescent="0.2">
      <c r="A48" s="25" t="s">
        <v>371</v>
      </c>
      <c r="B48" s="26" t="s">
        <v>137</v>
      </c>
      <c r="C48" s="26" t="s">
        <v>1</v>
      </c>
      <c r="D48" s="59">
        <f t="shared" ref="D48:E49" si="21">D49</f>
        <v>150000</v>
      </c>
      <c r="E48" s="59">
        <f t="shared" si="21"/>
        <v>0</v>
      </c>
      <c r="F48" s="59">
        <v>20000</v>
      </c>
      <c r="G48" s="27">
        <f t="shared" si="12"/>
        <v>0</v>
      </c>
      <c r="H48" s="28">
        <f t="shared" si="13"/>
        <v>0</v>
      </c>
    </row>
    <row r="49" spans="1:8" s="61" customFormat="1" ht="33" customHeight="1" outlineLevel="5" x14ac:dyDescent="0.2">
      <c r="A49" s="25" t="s">
        <v>99</v>
      </c>
      <c r="B49" s="26" t="s">
        <v>137</v>
      </c>
      <c r="C49" s="26" t="s">
        <v>32</v>
      </c>
      <c r="D49" s="59">
        <f t="shared" si="21"/>
        <v>150000</v>
      </c>
      <c r="E49" s="59">
        <f t="shared" si="21"/>
        <v>0</v>
      </c>
      <c r="F49" s="59">
        <v>20000</v>
      </c>
      <c r="G49" s="27">
        <f t="shared" si="12"/>
        <v>0</v>
      </c>
      <c r="H49" s="28">
        <f t="shared" si="13"/>
        <v>0</v>
      </c>
    </row>
    <row r="50" spans="1:8" s="61" customFormat="1" ht="32.25" customHeight="1" outlineLevel="5" x14ac:dyDescent="0.2">
      <c r="A50" s="25" t="s">
        <v>138</v>
      </c>
      <c r="B50" s="26" t="s">
        <v>137</v>
      </c>
      <c r="C50" s="26" t="s">
        <v>4</v>
      </c>
      <c r="D50" s="27">
        <v>150000</v>
      </c>
      <c r="E50" s="28">
        <v>0</v>
      </c>
      <c r="F50" s="28">
        <v>20000</v>
      </c>
      <c r="G50" s="27">
        <f t="shared" si="12"/>
        <v>0</v>
      </c>
      <c r="H50" s="28">
        <f t="shared" si="13"/>
        <v>0</v>
      </c>
    </row>
    <row r="51" spans="1:8" s="35" customFormat="1" ht="50.25" customHeight="1" outlineLevel="1" x14ac:dyDescent="0.2">
      <c r="A51" s="38" t="s">
        <v>153</v>
      </c>
      <c r="B51" s="32" t="s">
        <v>130</v>
      </c>
      <c r="C51" s="32" t="s">
        <v>1</v>
      </c>
      <c r="D51" s="34">
        <f>D52</f>
        <v>7500000</v>
      </c>
      <c r="E51" s="34">
        <f t="shared" ref="E51:F52" si="22">E52</f>
        <v>258211.20000000001</v>
      </c>
      <c r="F51" s="34">
        <f t="shared" si="22"/>
        <v>627536</v>
      </c>
      <c r="G51" s="34">
        <f t="shared" si="12"/>
        <v>3.4428160000000001</v>
      </c>
      <c r="H51" s="72">
        <f t="shared" si="13"/>
        <v>41.146834603911167</v>
      </c>
    </row>
    <row r="52" spans="1:8" s="55" customFormat="1" ht="48" customHeight="1" outlineLevel="1" x14ac:dyDescent="0.2">
      <c r="A52" s="53" t="s">
        <v>388</v>
      </c>
      <c r="B52" s="54" t="s">
        <v>389</v>
      </c>
      <c r="C52" s="54" t="s">
        <v>1</v>
      </c>
      <c r="D52" s="58">
        <f>D53</f>
        <v>7500000</v>
      </c>
      <c r="E52" s="58">
        <f t="shared" si="22"/>
        <v>258211.20000000001</v>
      </c>
      <c r="F52" s="58">
        <f t="shared" si="22"/>
        <v>627536</v>
      </c>
      <c r="G52" s="58">
        <f t="shared" si="12"/>
        <v>3.4428160000000001</v>
      </c>
      <c r="H52" s="70">
        <f t="shared" si="13"/>
        <v>41.146834603911167</v>
      </c>
    </row>
    <row r="53" spans="1:8" s="61" customFormat="1" ht="43.5" customHeight="1" outlineLevel="1" x14ac:dyDescent="0.2">
      <c r="A53" s="19" t="s">
        <v>129</v>
      </c>
      <c r="B53" s="17" t="s">
        <v>131</v>
      </c>
      <c r="C53" s="17" t="s">
        <v>1</v>
      </c>
      <c r="D53" s="27">
        <f t="shared" ref="D53:E54" si="23">D54</f>
        <v>7500000</v>
      </c>
      <c r="E53" s="27">
        <f t="shared" si="23"/>
        <v>258211.20000000001</v>
      </c>
      <c r="F53" s="27">
        <v>627536</v>
      </c>
      <c r="G53" s="27">
        <f t="shared" si="12"/>
        <v>3.4428160000000001</v>
      </c>
      <c r="H53" s="28">
        <f t="shared" si="13"/>
        <v>41.146834603911167</v>
      </c>
    </row>
    <row r="54" spans="1:8" s="61" customFormat="1" ht="29.25" customHeight="1" outlineLevel="1" x14ac:dyDescent="0.2">
      <c r="A54" s="19" t="s">
        <v>99</v>
      </c>
      <c r="B54" s="17" t="s">
        <v>131</v>
      </c>
      <c r="C54" s="17" t="s">
        <v>32</v>
      </c>
      <c r="D54" s="27">
        <f t="shared" si="23"/>
        <v>7500000</v>
      </c>
      <c r="E54" s="27">
        <f t="shared" si="23"/>
        <v>258211.20000000001</v>
      </c>
      <c r="F54" s="27">
        <v>627536</v>
      </c>
      <c r="G54" s="27">
        <f t="shared" si="12"/>
        <v>3.4428160000000001</v>
      </c>
      <c r="H54" s="28">
        <f t="shared" si="13"/>
        <v>41.146834603911167</v>
      </c>
    </row>
    <row r="55" spans="1:8" s="61" customFormat="1" ht="28.5" customHeight="1" outlineLevel="1" x14ac:dyDescent="0.2">
      <c r="A55" s="19" t="s">
        <v>33</v>
      </c>
      <c r="B55" s="17" t="s">
        <v>131</v>
      </c>
      <c r="C55" s="17" t="s">
        <v>4</v>
      </c>
      <c r="D55" s="27">
        <v>7500000</v>
      </c>
      <c r="E55" s="28">
        <v>258211.20000000001</v>
      </c>
      <c r="F55" s="28">
        <v>627536</v>
      </c>
      <c r="G55" s="27">
        <f t="shared" si="12"/>
        <v>3.4428160000000001</v>
      </c>
      <c r="H55" s="28">
        <f t="shared" si="13"/>
        <v>41.146834603911167</v>
      </c>
    </row>
    <row r="56" spans="1:8" s="35" customFormat="1" ht="33.75" customHeight="1" outlineLevel="2" x14ac:dyDescent="0.2">
      <c r="A56" s="38" t="s">
        <v>390</v>
      </c>
      <c r="B56" s="33" t="s">
        <v>48</v>
      </c>
      <c r="C56" s="33" t="s">
        <v>1</v>
      </c>
      <c r="D56" s="34">
        <f>D57</f>
        <v>77956158.019999996</v>
      </c>
      <c r="E56" s="34">
        <f t="shared" ref="E56:F56" si="24">E57</f>
        <v>61464158.020000003</v>
      </c>
      <c r="F56" s="34">
        <f t="shared" si="24"/>
        <v>0</v>
      </c>
      <c r="G56" s="34">
        <f t="shared" si="12"/>
        <v>78.844519254310995</v>
      </c>
      <c r="H56" s="72">
        <v>0</v>
      </c>
    </row>
    <row r="57" spans="1:8" s="55" customFormat="1" ht="33.75" customHeight="1" outlineLevel="2" x14ac:dyDescent="0.2">
      <c r="A57" s="53" t="s">
        <v>391</v>
      </c>
      <c r="B57" s="57" t="s">
        <v>392</v>
      </c>
      <c r="C57" s="57" t="s">
        <v>1</v>
      </c>
      <c r="D57" s="58">
        <f>D58+D61</f>
        <v>77956158.019999996</v>
      </c>
      <c r="E57" s="58">
        <f t="shared" ref="E57:F57" si="25">E58+E61</f>
        <v>61464158.020000003</v>
      </c>
      <c r="F57" s="58">
        <f t="shared" si="25"/>
        <v>0</v>
      </c>
      <c r="G57" s="58">
        <f t="shared" si="12"/>
        <v>78.844519254310995</v>
      </c>
      <c r="H57" s="70">
        <v>0</v>
      </c>
    </row>
    <row r="58" spans="1:8" s="61" customFormat="1" ht="30.75" customHeight="1" outlineLevel="5" x14ac:dyDescent="0.2">
      <c r="A58" s="30" t="s">
        <v>342</v>
      </c>
      <c r="B58" s="20" t="s">
        <v>339</v>
      </c>
      <c r="C58" s="29" t="s">
        <v>1</v>
      </c>
      <c r="D58" s="27">
        <f>D59</f>
        <v>16491999.99</v>
      </c>
      <c r="E58" s="27">
        <f t="shared" ref="E58:F59" si="26">E59</f>
        <v>0</v>
      </c>
      <c r="F58" s="27">
        <f t="shared" si="26"/>
        <v>0</v>
      </c>
      <c r="G58" s="27">
        <f t="shared" si="12"/>
        <v>0</v>
      </c>
      <c r="H58" s="28">
        <v>0</v>
      </c>
    </row>
    <row r="59" spans="1:8" s="61" customFormat="1" ht="30.75" customHeight="1" outlineLevel="5" x14ac:dyDescent="0.2">
      <c r="A59" s="16" t="s">
        <v>343</v>
      </c>
      <c r="B59" s="20" t="s">
        <v>339</v>
      </c>
      <c r="C59" s="29" t="s">
        <v>32</v>
      </c>
      <c r="D59" s="27">
        <f>D60</f>
        <v>16491999.99</v>
      </c>
      <c r="E59" s="27">
        <f t="shared" si="26"/>
        <v>0</v>
      </c>
      <c r="F59" s="27">
        <f t="shared" si="26"/>
        <v>0</v>
      </c>
      <c r="G59" s="27">
        <f t="shared" si="12"/>
        <v>0</v>
      </c>
      <c r="H59" s="28">
        <v>0</v>
      </c>
    </row>
    <row r="60" spans="1:8" s="61" customFormat="1" ht="30.75" customHeight="1" outlineLevel="5" x14ac:dyDescent="0.2">
      <c r="A60" s="16" t="s">
        <v>33</v>
      </c>
      <c r="B60" s="20" t="s">
        <v>339</v>
      </c>
      <c r="C60" s="29" t="s">
        <v>4</v>
      </c>
      <c r="D60" s="27">
        <v>16491999.99</v>
      </c>
      <c r="E60" s="27">
        <v>0</v>
      </c>
      <c r="F60" s="27">
        <v>0</v>
      </c>
      <c r="G60" s="27">
        <f t="shared" si="12"/>
        <v>0</v>
      </c>
      <c r="H60" s="28">
        <v>0</v>
      </c>
    </row>
    <row r="61" spans="1:8" s="69" customFormat="1" ht="88.5" customHeight="1" outlineLevel="5" x14ac:dyDescent="0.2">
      <c r="A61" s="16" t="s">
        <v>393</v>
      </c>
      <c r="B61" s="20" t="s">
        <v>341</v>
      </c>
      <c r="C61" s="29" t="s">
        <v>1</v>
      </c>
      <c r="D61" s="27">
        <f t="shared" ref="D61:E62" si="27">D62</f>
        <v>61464158.030000001</v>
      </c>
      <c r="E61" s="27">
        <f t="shared" si="27"/>
        <v>61464158.020000003</v>
      </c>
      <c r="F61" s="27">
        <v>0</v>
      </c>
      <c r="G61" s="27">
        <f t="shared" si="12"/>
        <v>99.999999983730362</v>
      </c>
      <c r="H61" s="28">
        <v>0</v>
      </c>
    </row>
    <row r="62" spans="1:8" s="69" customFormat="1" ht="30.75" customHeight="1" outlineLevel="5" x14ac:dyDescent="0.2">
      <c r="A62" s="19" t="s">
        <v>201</v>
      </c>
      <c r="B62" s="20" t="s">
        <v>341</v>
      </c>
      <c r="C62" s="29" t="s">
        <v>112</v>
      </c>
      <c r="D62" s="27">
        <f t="shared" si="27"/>
        <v>61464158.030000001</v>
      </c>
      <c r="E62" s="27">
        <f t="shared" si="27"/>
        <v>61464158.020000003</v>
      </c>
      <c r="F62" s="27">
        <v>0</v>
      </c>
      <c r="G62" s="27">
        <f t="shared" si="12"/>
        <v>99.999999983730362</v>
      </c>
      <c r="H62" s="28">
        <v>0</v>
      </c>
    </row>
    <row r="63" spans="1:8" s="69" customFormat="1" ht="30.75" customHeight="1" outlineLevel="5" x14ac:dyDescent="0.2">
      <c r="A63" s="19" t="s">
        <v>113</v>
      </c>
      <c r="B63" s="20" t="s">
        <v>341</v>
      </c>
      <c r="C63" s="29" t="s">
        <v>114</v>
      </c>
      <c r="D63" s="27">
        <v>61464158.030000001</v>
      </c>
      <c r="E63" s="27">
        <v>61464158.020000003</v>
      </c>
      <c r="F63" s="27">
        <v>0</v>
      </c>
      <c r="G63" s="27">
        <f t="shared" si="12"/>
        <v>99.999999983730362</v>
      </c>
      <c r="H63" s="28">
        <v>0</v>
      </c>
    </row>
    <row r="64" spans="1:8" s="35" customFormat="1" ht="48.75" customHeight="1" outlineLevel="5" x14ac:dyDescent="0.2">
      <c r="A64" s="38" t="s">
        <v>394</v>
      </c>
      <c r="B64" s="33" t="s">
        <v>49</v>
      </c>
      <c r="C64" s="33" t="s">
        <v>1</v>
      </c>
      <c r="D64" s="34">
        <f>D65+D76</f>
        <v>19864220.449999999</v>
      </c>
      <c r="E64" s="34">
        <f>E65+E76</f>
        <v>335130.96999999997</v>
      </c>
      <c r="F64" s="34">
        <v>1320468.6499999999</v>
      </c>
      <c r="G64" s="34">
        <f t="shared" si="12"/>
        <v>1.687108592272998</v>
      </c>
      <c r="H64" s="72">
        <f t="shared" si="13"/>
        <v>25.379699093954255</v>
      </c>
    </row>
    <row r="65" spans="1:8" s="61" customFormat="1" ht="45.75" customHeight="1" outlineLevel="5" x14ac:dyDescent="0.2">
      <c r="A65" s="30" t="s">
        <v>159</v>
      </c>
      <c r="B65" s="29" t="s">
        <v>50</v>
      </c>
      <c r="C65" s="29" t="s">
        <v>1</v>
      </c>
      <c r="D65" s="27">
        <f>D66</f>
        <v>17700000</v>
      </c>
      <c r="E65" s="27">
        <f t="shared" ref="E65" si="28">E66</f>
        <v>335130.96999999997</v>
      </c>
      <c r="F65" s="27">
        <v>377612.88</v>
      </c>
      <c r="G65" s="27">
        <f t="shared" si="12"/>
        <v>1.893395310734463</v>
      </c>
      <c r="H65" s="28">
        <f t="shared" si="13"/>
        <v>88.749877917299841</v>
      </c>
    </row>
    <row r="66" spans="1:8" s="55" customFormat="1" ht="30" customHeight="1" outlineLevel="5" x14ac:dyDescent="0.2">
      <c r="A66" s="53" t="s">
        <v>395</v>
      </c>
      <c r="B66" s="57" t="s">
        <v>226</v>
      </c>
      <c r="C66" s="57" t="s">
        <v>1</v>
      </c>
      <c r="D66" s="58">
        <f>D67+D70+D73</f>
        <v>17700000</v>
      </c>
      <c r="E66" s="58">
        <f t="shared" ref="E66" si="29">E67+E70+E73</f>
        <v>335130.96999999997</v>
      </c>
      <c r="F66" s="58">
        <v>377612.88</v>
      </c>
      <c r="G66" s="58">
        <f t="shared" si="12"/>
        <v>1.893395310734463</v>
      </c>
      <c r="H66" s="70">
        <f t="shared" si="13"/>
        <v>88.749877917299841</v>
      </c>
    </row>
    <row r="67" spans="1:8" s="61" customFormat="1" ht="30" customHeight="1" outlineLevel="1" x14ac:dyDescent="0.2">
      <c r="A67" s="25" t="s">
        <v>396</v>
      </c>
      <c r="B67" s="29" t="s">
        <v>91</v>
      </c>
      <c r="C67" s="29" t="s">
        <v>1</v>
      </c>
      <c r="D67" s="27">
        <f>D68</f>
        <v>6800000</v>
      </c>
      <c r="E67" s="27">
        <f>E68</f>
        <v>116944.45</v>
      </c>
      <c r="F67" s="27">
        <v>205423.98</v>
      </c>
      <c r="G67" s="27">
        <f t="shared" si="12"/>
        <v>1.7197713235294116</v>
      </c>
      <c r="H67" s="28">
        <f t="shared" si="13"/>
        <v>56.928334267498848</v>
      </c>
    </row>
    <row r="68" spans="1:8" s="61" customFormat="1" ht="30" customHeight="1" outlineLevel="5" x14ac:dyDescent="0.2">
      <c r="A68" s="30" t="s">
        <v>99</v>
      </c>
      <c r="B68" s="29" t="s">
        <v>91</v>
      </c>
      <c r="C68" s="29" t="s">
        <v>32</v>
      </c>
      <c r="D68" s="27">
        <f t="shared" ref="D68:E68" si="30">D69</f>
        <v>6800000</v>
      </c>
      <c r="E68" s="27">
        <f t="shared" si="30"/>
        <v>116944.45</v>
      </c>
      <c r="F68" s="27">
        <v>205423.98</v>
      </c>
      <c r="G68" s="27">
        <f t="shared" si="12"/>
        <v>1.7197713235294116</v>
      </c>
      <c r="H68" s="28">
        <f t="shared" si="13"/>
        <v>56.928334267498848</v>
      </c>
    </row>
    <row r="69" spans="1:8" s="61" customFormat="1" ht="30" customHeight="1" outlineLevel="5" x14ac:dyDescent="0.2">
      <c r="A69" s="30" t="s">
        <v>33</v>
      </c>
      <c r="B69" s="29" t="s">
        <v>91</v>
      </c>
      <c r="C69" s="29" t="s">
        <v>4</v>
      </c>
      <c r="D69" s="27">
        <v>6800000</v>
      </c>
      <c r="E69" s="27">
        <v>116944.45</v>
      </c>
      <c r="F69" s="27">
        <v>205423.98</v>
      </c>
      <c r="G69" s="27">
        <f t="shared" si="12"/>
        <v>1.7197713235294116</v>
      </c>
      <c r="H69" s="28">
        <f t="shared" si="13"/>
        <v>56.928334267498848</v>
      </c>
    </row>
    <row r="70" spans="1:8" s="61" customFormat="1" ht="30.75" customHeight="1" outlineLevel="5" x14ac:dyDescent="0.2">
      <c r="A70" s="30" t="s">
        <v>397</v>
      </c>
      <c r="B70" s="29" t="s">
        <v>111</v>
      </c>
      <c r="C70" s="29" t="s">
        <v>1</v>
      </c>
      <c r="D70" s="27">
        <f t="shared" ref="D70:E71" si="31">D71</f>
        <v>900000</v>
      </c>
      <c r="E70" s="27">
        <f t="shared" si="31"/>
        <v>218186.52</v>
      </c>
      <c r="F70" s="27">
        <v>172188.9</v>
      </c>
      <c r="G70" s="27">
        <f t="shared" si="12"/>
        <v>24.242946666666665</v>
      </c>
      <c r="H70" s="28">
        <f t="shared" si="13"/>
        <v>126.71346410831359</v>
      </c>
    </row>
    <row r="71" spans="1:8" s="61" customFormat="1" ht="31.5" customHeight="1" outlineLevel="2" x14ac:dyDescent="0.2">
      <c r="A71" s="30" t="s">
        <v>99</v>
      </c>
      <c r="B71" s="29" t="s">
        <v>111</v>
      </c>
      <c r="C71" s="26" t="s">
        <v>32</v>
      </c>
      <c r="D71" s="27">
        <f t="shared" si="31"/>
        <v>900000</v>
      </c>
      <c r="E71" s="27">
        <f t="shared" si="31"/>
        <v>218186.52</v>
      </c>
      <c r="F71" s="27">
        <v>172188.9</v>
      </c>
      <c r="G71" s="27">
        <f t="shared" si="12"/>
        <v>24.242946666666665</v>
      </c>
      <c r="H71" s="28">
        <f t="shared" si="13"/>
        <v>126.71346410831359</v>
      </c>
    </row>
    <row r="72" spans="1:8" s="61" customFormat="1" ht="32.25" customHeight="1" outlineLevel="2" x14ac:dyDescent="0.2">
      <c r="A72" s="30" t="s">
        <v>33</v>
      </c>
      <c r="B72" s="29" t="s">
        <v>111</v>
      </c>
      <c r="C72" s="26" t="s">
        <v>4</v>
      </c>
      <c r="D72" s="27">
        <v>900000</v>
      </c>
      <c r="E72" s="28">
        <v>218186.52</v>
      </c>
      <c r="F72" s="28">
        <v>172188.9</v>
      </c>
      <c r="G72" s="27">
        <f t="shared" si="12"/>
        <v>24.242946666666665</v>
      </c>
      <c r="H72" s="28">
        <f t="shared" si="13"/>
        <v>126.71346410831359</v>
      </c>
    </row>
    <row r="73" spans="1:8" s="69" customFormat="1" ht="31.5" customHeight="1" outlineLevel="2" x14ac:dyDescent="0.2">
      <c r="A73" s="30" t="s">
        <v>398</v>
      </c>
      <c r="B73" s="29" t="s">
        <v>399</v>
      </c>
      <c r="C73" s="26" t="s">
        <v>1</v>
      </c>
      <c r="D73" s="27">
        <f t="shared" ref="D73:E74" si="32">D74</f>
        <v>10000000</v>
      </c>
      <c r="E73" s="27">
        <f t="shared" si="32"/>
        <v>0</v>
      </c>
      <c r="F73" s="27">
        <v>0</v>
      </c>
      <c r="G73" s="27">
        <f t="shared" si="12"/>
        <v>0</v>
      </c>
      <c r="H73" s="28">
        <v>0</v>
      </c>
    </row>
    <row r="74" spans="1:8" s="69" customFormat="1" ht="32.25" customHeight="1" outlineLevel="2" x14ac:dyDescent="0.2">
      <c r="A74" s="30" t="s">
        <v>343</v>
      </c>
      <c r="B74" s="29" t="s">
        <v>399</v>
      </c>
      <c r="C74" s="26" t="s">
        <v>32</v>
      </c>
      <c r="D74" s="27">
        <f t="shared" si="32"/>
        <v>10000000</v>
      </c>
      <c r="E74" s="27">
        <f t="shared" si="32"/>
        <v>0</v>
      </c>
      <c r="F74" s="27">
        <v>0</v>
      </c>
      <c r="G74" s="27">
        <f t="shared" si="12"/>
        <v>0</v>
      </c>
      <c r="H74" s="28">
        <v>0</v>
      </c>
    </row>
    <row r="75" spans="1:8" s="69" customFormat="1" ht="32.25" customHeight="1" outlineLevel="2" x14ac:dyDescent="0.2">
      <c r="A75" s="30" t="s">
        <v>33</v>
      </c>
      <c r="B75" s="29" t="s">
        <v>399</v>
      </c>
      <c r="C75" s="26" t="s">
        <v>4</v>
      </c>
      <c r="D75" s="27">
        <v>10000000</v>
      </c>
      <c r="E75" s="28">
        <v>0</v>
      </c>
      <c r="F75" s="28">
        <v>0</v>
      </c>
      <c r="G75" s="27">
        <f t="shared" si="12"/>
        <v>0</v>
      </c>
      <c r="H75" s="28">
        <v>0</v>
      </c>
    </row>
    <row r="76" spans="1:8" s="61" customFormat="1" ht="45" customHeight="1" outlineLevel="2" x14ac:dyDescent="0.2">
      <c r="A76" s="30" t="s">
        <v>400</v>
      </c>
      <c r="B76" s="29" t="s">
        <v>92</v>
      </c>
      <c r="C76" s="29" t="s">
        <v>1</v>
      </c>
      <c r="D76" s="27">
        <f>D77</f>
        <v>2164220.4500000002</v>
      </c>
      <c r="E76" s="27">
        <f t="shared" ref="E76" si="33">E77</f>
        <v>0</v>
      </c>
      <c r="F76" s="27">
        <v>942855.77</v>
      </c>
      <c r="G76" s="27">
        <f t="shared" si="12"/>
        <v>0</v>
      </c>
      <c r="H76" s="28">
        <f t="shared" si="13"/>
        <v>0</v>
      </c>
    </row>
    <row r="77" spans="1:8" s="61" customFormat="1" ht="26.25" customHeight="1" outlineLevel="2" x14ac:dyDescent="0.2">
      <c r="A77" s="30" t="s">
        <v>401</v>
      </c>
      <c r="B77" s="29" t="s">
        <v>132</v>
      </c>
      <c r="C77" s="29" t="s">
        <v>1</v>
      </c>
      <c r="D77" s="27">
        <f t="shared" ref="D77:E78" si="34">D78</f>
        <v>2164220.4500000002</v>
      </c>
      <c r="E77" s="27">
        <f t="shared" si="34"/>
        <v>0</v>
      </c>
      <c r="F77" s="27">
        <v>942855.77</v>
      </c>
      <c r="G77" s="27">
        <f t="shared" si="12"/>
        <v>0</v>
      </c>
      <c r="H77" s="28">
        <f t="shared" si="13"/>
        <v>0</v>
      </c>
    </row>
    <row r="78" spans="1:8" s="61" customFormat="1" ht="21.75" customHeight="1" outlineLevel="2" x14ac:dyDescent="0.2">
      <c r="A78" s="19" t="s">
        <v>34</v>
      </c>
      <c r="B78" s="20" t="s">
        <v>132</v>
      </c>
      <c r="C78" s="20" t="s">
        <v>35</v>
      </c>
      <c r="D78" s="27">
        <f t="shared" si="34"/>
        <v>2164220.4500000002</v>
      </c>
      <c r="E78" s="27">
        <f t="shared" si="34"/>
        <v>0</v>
      </c>
      <c r="F78" s="27">
        <v>942855.77</v>
      </c>
      <c r="G78" s="27">
        <f t="shared" si="12"/>
        <v>0</v>
      </c>
      <c r="H78" s="28">
        <f t="shared" si="13"/>
        <v>0</v>
      </c>
    </row>
    <row r="79" spans="1:8" s="61" customFormat="1" ht="43.5" customHeight="1" outlineLevel="2" x14ac:dyDescent="0.2">
      <c r="A79" s="16" t="s">
        <v>206</v>
      </c>
      <c r="B79" s="20" t="s">
        <v>132</v>
      </c>
      <c r="C79" s="20" t="s">
        <v>23</v>
      </c>
      <c r="D79" s="27">
        <v>2164220.4500000002</v>
      </c>
      <c r="E79" s="28">
        <v>0</v>
      </c>
      <c r="F79" s="28">
        <v>942855.77</v>
      </c>
      <c r="G79" s="27">
        <f t="shared" si="12"/>
        <v>0</v>
      </c>
      <c r="H79" s="28">
        <f t="shared" si="13"/>
        <v>0</v>
      </c>
    </row>
    <row r="80" spans="1:8" s="35" customFormat="1" ht="33" customHeight="1" outlineLevel="1" x14ac:dyDescent="0.2">
      <c r="A80" s="38" t="s">
        <v>154</v>
      </c>
      <c r="B80" s="32" t="s">
        <v>37</v>
      </c>
      <c r="C80" s="32" t="s">
        <v>1</v>
      </c>
      <c r="D80" s="34">
        <f>D91+D81+D86</f>
        <v>14714667</v>
      </c>
      <c r="E80" s="34">
        <f t="shared" ref="E80" si="35">E91+E81+E86</f>
        <v>2407402.66</v>
      </c>
      <c r="F80" s="34">
        <v>2908755.9000000004</v>
      </c>
      <c r="G80" s="34">
        <f t="shared" si="12"/>
        <v>16.360565006330081</v>
      </c>
      <c r="H80" s="72">
        <f t="shared" si="13"/>
        <v>82.763997487723188</v>
      </c>
    </row>
    <row r="81" spans="1:8" s="35" customFormat="1" ht="33" customHeight="1" outlineLevel="1" x14ac:dyDescent="0.2">
      <c r="A81" s="30" t="s">
        <v>313</v>
      </c>
      <c r="B81" s="26" t="s">
        <v>310</v>
      </c>
      <c r="C81" s="26" t="s">
        <v>1</v>
      </c>
      <c r="D81" s="27">
        <f>D82</f>
        <v>7464850</v>
      </c>
      <c r="E81" s="27">
        <f t="shared" ref="E81:F82" si="36">E82</f>
        <v>501349.46</v>
      </c>
      <c r="F81" s="27">
        <f t="shared" si="36"/>
        <v>701602.7</v>
      </c>
      <c r="G81" s="27">
        <f t="shared" si="12"/>
        <v>6.716135756244265</v>
      </c>
      <c r="H81" s="28">
        <f t="shared" si="13"/>
        <v>71.457743819971057</v>
      </c>
    </row>
    <row r="82" spans="1:8" s="79" customFormat="1" ht="45" customHeight="1" outlineLevel="1" x14ac:dyDescent="0.25">
      <c r="A82" s="53" t="s">
        <v>402</v>
      </c>
      <c r="B82" s="54" t="s">
        <v>403</v>
      </c>
      <c r="C82" s="54" t="s">
        <v>1</v>
      </c>
      <c r="D82" s="58">
        <f>D83</f>
        <v>7464850</v>
      </c>
      <c r="E82" s="58">
        <f t="shared" si="36"/>
        <v>501349.46</v>
      </c>
      <c r="F82" s="58">
        <f t="shared" si="36"/>
        <v>701602.7</v>
      </c>
      <c r="G82" s="58">
        <f t="shared" si="12"/>
        <v>6.716135756244265</v>
      </c>
      <c r="H82" s="70">
        <f t="shared" si="13"/>
        <v>71.457743819971057</v>
      </c>
    </row>
    <row r="83" spans="1:8" s="35" customFormat="1" ht="33" customHeight="1" outlineLevel="1" x14ac:dyDescent="0.2">
      <c r="A83" s="30" t="s">
        <v>312</v>
      </c>
      <c r="B83" s="26" t="s">
        <v>311</v>
      </c>
      <c r="C83" s="26" t="s">
        <v>1</v>
      </c>
      <c r="D83" s="27">
        <f t="shared" ref="D83:E84" si="37">D84</f>
        <v>7464850</v>
      </c>
      <c r="E83" s="27">
        <f t="shared" si="37"/>
        <v>501349.46</v>
      </c>
      <c r="F83" s="27">
        <v>701602.7</v>
      </c>
      <c r="G83" s="27">
        <f t="shared" ref="G83:G146" si="38">E83/D83*100</f>
        <v>6.716135756244265</v>
      </c>
      <c r="H83" s="28">
        <f t="shared" ref="H83:H146" si="39">E83/F83*100</f>
        <v>71.457743819971057</v>
      </c>
    </row>
    <row r="84" spans="1:8" s="35" customFormat="1" ht="33" customHeight="1" outlineLevel="1" x14ac:dyDescent="0.2">
      <c r="A84" s="19" t="s">
        <v>99</v>
      </c>
      <c r="B84" s="26" t="s">
        <v>311</v>
      </c>
      <c r="C84" s="26" t="s">
        <v>32</v>
      </c>
      <c r="D84" s="27">
        <f t="shared" si="37"/>
        <v>7464850</v>
      </c>
      <c r="E84" s="27">
        <f t="shared" si="37"/>
        <v>501349.46</v>
      </c>
      <c r="F84" s="27">
        <v>701602.7</v>
      </c>
      <c r="G84" s="27">
        <f t="shared" si="38"/>
        <v>6.716135756244265</v>
      </c>
      <c r="H84" s="28">
        <f t="shared" si="39"/>
        <v>71.457743819971057</v>
      </c>
    </row>
    <row r="85" spans="1:8" s="35" customFormat="1" ht="33" customHeight="1" outlineLevel="1" x14ac:dyDescent="0.2">
      <c r="A85" s="16" t="s">
        <v>33</v>
      </c>
      <c r="B85" s="26" t="s">
        <v>311</v>
      </c>
      <c r="C85" s="26" t="s">
        <v>4</v>
      </c>
      <c r="D85" s="27">
        <v>7464850</v>
      </c>
      <c r="E85" s="27">
        <v>501349.46</v>
      </c>
      <c r="F85" s="27">
        <v>701602.7</v>
      </c>
      <c r="G85" s="27">
        <f t="shared" si="38"/>
        <v>6.716135756244265</v>
      </c>
      <c r="H85" s="28">
        <f t="shared" si="39"/>
        <v>71.457743819971057</v>
      </c>
    </row>
    <row r="86" spans="1:8" s="69" customFormat="1" ht="45" customHeight="1" outlineLevel="1" x14ac:dyDescent="0.2">
      <c r="A86" s="16" t="s">
        <v>316</v>
      </c>
      <c r="B86" s="17" t="s">
        <v>314</v>
      </c>
      <c r="C86" s="17" t="s">
        <v>1</v>
      </c>
      <c r="D86" s="27">
        <f>D87</f>
        <v>628613</v>
      </c>
      <c r="E86" s="27">
        <f t="shared" ref="E86:F87" si="40">E87</f>
        <v>157153.20000000001</v>
      </c>
      <c r="F86" s="27">
        <f t="shared" si="40"/>
        <v>157153.20000000001</v>
      </c>
      <c r="G86" s="27">
        <f t="shared" si="38"/>
        <v>24.999992045980598</v>
      </c>
      <c r="H86" s="28">
        <f t="shared" si="39"/>
        <v>100</v>
      </c>
    </row>
    <row r="87" spans="1:8" s="55" customFormat="1" ht="45" customHeight="1" outlineLevel="1" x14ac:dyDescent="0.2">
      <c r="A87" s="46" t="s">
        <v>404</v>
      </c>
      <c r="B87" s="56" t="s">
        <v>405</v>
      </c>
      <c r="C87" s="56" t="s">
        <v>1</v>
      </c>
      <c r="D87" s="58">
        <f>D88</f>
        <v>628613</v>
      </c>
      <c r="E87" s="58">
        <f t="shared" si="40"/>
        <v>157153.20000000001</v>
      </c>
      <c r="F87" s="58">
        <f t="shared" si="40"/>
        <v>157153.20000000001</v>
      </c>
      <c r="G87" s="58">
        <f t="shared" si="38"/>
        <v>24.999992045980598</v>
      </c>
      <c r="H87" s="70">
        <f t="shared" si="39"/>
        <v>100</v>
      </c>
    </row>
    <row r="88" spans="1:8" s="69" customFormat="1" ht="30" customHeight="1" outlineLevel="1" x14ac:dyDescent="0.2">
      <c r="A88" s="16" t="s">
        <v>406</v>
      </c>
      <c r="B88" s="17" t="s">
        <v>315</v>
      </c>
      <c r="C88" s="17" t="s">
        <v>1</v>
      </c>
      <c r="D88" s="27">
        <f t="shared" ref="D88:E89" si="41">D89</f>
        <v>628613</v>
      </c>
      <c r="E88" s="27">
        <f t="shared" si="41"/>
        <v>157153.20000000001</v>
      </c>
      <c r="F88" s="27">
        <v>157153.20000000001</v>
      </c>
      <c r="G88" s="27">
        <f t="shared" si="38"/>
        <v>24.999992045980598</v>
      </c>
      <c r="H88" s="28">
        <f t="shared" si="39"/>
        <v>100</v>
      </c>
    </row>
    <row r="89" spans="1:8" s="69" customFormat="1" ht="30" customHeight="1" outlineLevel="1" x14ac:dyDescent="0.2">
      <c r="A89" s="19" t="s">
        <v>407</v>
      </c>
      <c r="B89" s="17" t="s">
        <v>315</v>
      </c>
      <c r="C89" s="17" t="s">
        <v>32</v>
      </c>
      <c r="D89" s="27">
        <f t="shared" si="41"/>
        <v>628613</v>
      </c>
      <c r="E89" s="27">
        <f t="shared" si="41"/>
        <v>157153.20000000001</v>
      </c>
      <c r="F89" s="27">
        <v>157153.20000000001</v>
      </c>
      <c r="G89" s="27">
        <f t="shared" si="38"/>
        <v>24.999992045980598</v>
      </c>
      <c r="H89" s="28">
        <f t="shared" si="39"/>
        <v>100</v>
      </c>
    </row>
    <row r="90" spans="1:8" s="69" customFormat="1" ht="30" customHeight="1" outlineLevel="1" x14ac:dyDescent="0.2">
      <c r="A90" s="16" t="s">
        <v>33</v>
      </c>
      <c r="B90" s="17" t="s">
        <v>315</v>
      </c>
      <c r="C90" s="17" t="s">
        <v>4</v>
      </c>
      <c r="D90" s="27">
        <v>628613</v>
      </c>
      <c r="E90" s="28">
        <v>157153.20000000001</v>
      </c>
      <c r="F90" s="28">
        <v>157153.20000000001</v>
      </c>
      <c r="G90" s="27">
        <f t="shared" si="38"/>
        <v>24.999992045980598</v>
      </c>
      <c r="H90" s="28">
        <f t="shared" si="39"/>
        <v>100</v>
      </c>
    </row>
    <row r="91" spans="1:8" s="61" customFormat="1" ht="43.5" customHeight="1" x14ac:dyDescent="0.2">
      <c r="A91" s="18" t="s">
        <v>317</v>
      </c>
      <c r="B91" s="20" t="s">
        <v>102</v>
      </c>
      <c r="C91" s="20" t="s">
        <v>1</v>
      </c>
      <c r="D91" s="27">
        <f>D92</f>
        <v>6621204</v>
      </c>
      <c r="E91" s="27">
        <f t="shared" ref="E91:F91" si="42">E92</f>
        <v>1748900</v>
      </c>
      <c r="F91" s="27">
        <f t="shared" si="42"/>
        <v>1580000</v>
      </c>
      <c r="G91" s="27">
        <f t="shared" si="38"/>
        <v>26.413625074835334</v>
      </c>
      <c r="H91" s="28">
        <f t="shared" si="39"/>
        <v>110.68987341772151</v>
      </c>
    </row>
    <row r="92" spans="1:8" s="61" customFormat="1" ht="29.25" customHeight="1" x14ac:dyDescent="0.2">
      <c r="A92" s="16" t="s">
        <v>17</v>
      </c>
      <c r="B92" s="20" t="s">
        <v>103</v>
      </c>
      <c r="C92" s="20" t="s">
        <v>1</v>
      </c>
      <c r="D92" s="27">
        <f t="shared" ref="D92:E93" si="43">D93</f>
        <v>6621204</v>
      </c>
      <c r="E92" s="27">
        <f t="shared" si="43"/>
        <v>1748900</v>
      </c>
      <c r="F92" s="27">
        <v>1580000</v>
      </c>
      <c r="G92" s="27">
        <f t="shared" si="38"/>
        <v>26.413625074835334</v>
      </c>
      <c r="H92" s="28">
        <f t="shared" si="39"/>
        <v>110.68987341772151</v>
      </c>
    </row>
    <row r="93" spans="1:8" s="61" customFormat="1" ht="29.25" customHeight="1" x14ac:dyDescent="0.2">
      <c r="A93" s="16" t="s">
        <v>56</v>
      </c>
      <c r="B93" s="20" t="s">
        <v>103</v>
      </c>
      <c r="C93" s="20" t="s">
        <v>39</v>
      </c>
      <c r="D93" s="27">
        <f t="shared" si="43"/>
        <v>6621204</v>
      </c>
      <c r="E93" s="27">
        <f t="shared" si="43"/>
        <v>1748900</v>
      </c>
      <c r="F93" s="27">
        <v>1580000</v>
      </c>
      <c r="G93" s="27">
        <f t="shared" si="38"/>
        <v>26.413625074835334</v>
      </c>
      <c r="H93" s="28">
        <f t="shared" si="39"/>
        <v>110.68987341772151</v>
      </c>
    </row>
    <row r="94" spans="1:8" s="61" customFormat="1" ht="21" customHeight="1" x14ac:dyDescent="0.2">
      <c r="A94" s="16" t="s">
        <v>18</v>
      </c>
      <c r="B94" s="20" t="s">
        <v>103</v>
      </c>
      <c r="C94" s="20" t="s">
        <v>19</v>
      </c>
      <c r="D94" s="27">
        <v>6621204</v>
      </c>
      <c r="E94" s="28">
        <v>1748900</v>
      </c>
      <c r="F94" s="28">
        <v>1580000</v>
      </c>
      <c r="G94" s="27">
        <f t="shared" si="38"/>
        <v>26.413625074835334</v>
      </c>
      <c r="H94" s="28">
        <f t="shared" si="39"/>
        <v>110.68987341772151</v>
      </c>
    </row>
    <row r="95" spans="1:8" s="69" customFormat="1" ht="43.5" customHeight="1" x14ac:dyDescent="0.2">
      <c r="A95" s="16" t="s">
        <v>192</v>
      </c>
      <c r="B95" s="20" t="s">
        <v>344</v>
      </c>
      <c r="C95" s="20" t="s">
        <v>1</v>
      </c>
      <c r="D95" s="27">
        <f>D96</f>
        <v>470000</v>
      </c>
      <c r="E95" s="27">
        <f t="shared" ref="D95:E96" si="44">E96</f>
        <v>470000</v>
      </c>
      <c r="F95" s="27">
        <v>470000</v>
      </c>
      <c r="G95" s="27">
        <f t="shared" si="38"/>
        <v>100</v>
      </c>
      <c r="H95" s="28">
        <f t="shared" si="39"/>
        <v>100</v>
      </c>
    </row>
    <row r="96" spans="1:8" s="69" customFormat="1" ht="33" customHeight="1" x14ac:dyDescent="0.2">
      <c r="A96" s="19" t="s">
        <v>56</v>
      </c>
      <c r="B96" s="20" t="s">
        <v>344</v>
      </c>
      <c r="C96" s="20" t="s">
        <v>39</v>
      </c>
      <c r="D96" s="27">
        <f t="shared" si="44"/>
        <v>470000</v>
      </c>
      <c r="E96" s="27">
        <f t="shared" si="44"/>
        <v>470000</v>
      </c>
      <c r="F96" s="27">
        <v>470000</v>
      </c>
      <c r="G96" s="27">
        <f t="shared" si="38"/>
        <v>100</v>
      </c>
      <c r="H96" s="28">
        <f t="shared" si="39"/>
        <v>100</v>
      </c>
    </row>
    <row r="97" spans="1:8" s="69" customFormat="1" ht="31.5" customHeight="1" x14ac:dyDescent="0.2">
      <c r="A97" s="16" t="s">
        <v>18</v>
      </c>
      <c r="B97" s="20" t="s">
        <v>344</v>
      </c>
      <c r="C97" s="20" t="s">
        <v>19</v>
      </c>
      <c r="D97" s="27">
        <v>470000</v>
      </c>
      <c r="E97" s="28">
        <v>470000</v>
      </c>
      <c r="F97" s="28">
        <v>470000</v>
      </c>
      <c r="G97" s="27">
        <f t="shared" si="38"/>
        <v>100</v>
      </c>
      <c r="H97" s="28">
        <f t="shared" si="39"/>
        <v>100</v>
      </c>
    </row>
    <row r="98" spans="1:8" s="35" customFormat="1" ht="45" customHeight="1" outlineLevel="5" x14ac:dyDescent="0.2">
      <c r="A98" s="38" t="s">
        <v>173</v>
      </c>
      <c r="B98" s="32" t="s">
        <v>68</v>
      </c>
      <c r="C98" s="32" t="s">
        <v>1</v>
      </c>
      <c r="D98" s="39">
        <f>D99+D144+D157+D180+D190+D185</f>
        <v>108613498.53</v>
      </c>
      <c r="E98" s="39">
        <f t="shared" ref="E98:F98" si="45">E99+E144+E157+E180+E190+E185</f>
        <v>26703621.080000002</v>
      </c>
      <c r="F98" s="39">
        <f t="shared" si="45"/>
        <v>25566509.849999998</v>
      </c>
      <c r="G98" s="34">
        <f t="shared" si="38"/>
        <v>24.585913759719496</v>
      </c>
      <c r="H98" s="72">
        <f t="shared" si="39"/>
        <v>104.44765920992538</v>
      </c>
    </row>
    <row r="99" spans="1:8" s="61" customFormat="1" ht="27.75" customHeight="1" outlineLevel="5" x14ac:dyDescent="0.2">
      <c r="A99" s="30" t="s">
        <v>176</v>
      </c>
      <c r="B99" s="26" t="s">
        <v>77</v>
      </c>
      <c r="C99" s="26" t="s">
        <v>1</v>
      </c>
      <c r="D99" s="59">
        <f>D100+D120+D129+D138</f>
        <v>42950876.340000004</v>
      </c>
      <c r="E99" s="59">
        <f>E100+E120+E129+E138</f>
        <v>9153263.8599999994</v>
      </c>
      <c r="F99" s="59">
        <v>10976178.41</v>
      </c>
      <c r="G99" s="27">
        <f t="shared" si="38"/>
        <v>21.311006060836984</v>
      </c>
      <c r="H99" s="28">
        <f t="shared" si="39"/>
        <v>83.392083456486006</v>
      </c>
    </row>
    <row r="100" spans="1:8" s="55" customFormat="1" ht="31.5" customHeight="1" outlineLevel="5" x14ac:dyDescent="0.2">
      <c r="A100" s="53" t="s">
        <v>345</v>
      </c>
      <c r="B100" s="54" t="s">
        <v>267</v>
      </c>
      <c r="C100" s="54" t="s">
        <v>1</v>
      </c>
      <c r="D100" s="60">
        <f>D101+D104+D107+D112+D117</f>
        <v>35079965</v>
      </c>
      <c r="E100" s="60">
        <f>E101+E104+E107+E112+E117</f>
        <v>8664711.8599999994</v>
      </c>
      <c r="F100" s="60">
        <v>10127978.41</v>
      </c>
      <c r="G100" s="58">
        <f t="shared" si="38"/>
        <v>24.699887414368852</v>
      </c>
      <c r="H100" s="70">
        <f t="shared" si="39"/>
        <v>85.552234703075342</v>
      </c>
    </row>
    <row r="101" spans="1:8" s="55" customFormat="1" ht="31.5" customHeight="1" outlineLevel="5" x14ac:dyDescent="0.2">
      <c r="A101" s="30" t="s">
        <v>207</v>
      </c>
      <c r="B101" s="26" t="s">
        <v>346</v>
      </c>
      <c r="C101" s="26" t="s">
        <v>1</v>
      </c>
      <c r="D101" s="59">
        <f>D102</f>
        <v>0</v>
      </c>
      <c r="E101" s="59">
        <f t="shared" ref="E101:E102" si="46">E102</f>
        <v>0</v>
      </c>
      <c r="F101" s="59">
        <v>100000</v>
      </c>
      <c r="G101" s="27">
        <v>0</v>
      </c>
      <c r="H101" s="28">
        <f t="shared" si="39"/>
        <v>0</v>
      </c>
    </row>
    <row r="102" spans="1:8" s="55" customFormat="1" ht="31.5" customHeight="1" outlineLevel="5" x14ac:dyDescent="0.2">
      <c r="A102" s="30" t="s">
        <v>34</v>
      </c>
      <c r="B102" s="26" t="s">
        <v>346</v>
      </c>
      <c r="C102" s="26" t="s">
        <v>35</v>
      </c>
      <c r="D102" s="59">
        <f>D103</f>
        <v>0</v>
      </c>
      <c r="E102" s="59">
        <f t="shared" si="46"/>
        <v>0</v>
      </c>
      <c r="F102" s="59">
        <v>100000</v>
      </c>
      <c r="G102" s="27">
        <v>0</v>
      </c>
      <c r="H102" s="28">
        <f t="shared" si="39"/>
        <v>0</v>
      </c>
    </row>
    <row r="103" spans="1:8" s="55" customFormat="1" ht="26.25" customHeight="1" outlineLevel="5" x14ac:dyDescent="0.2">
      <c r="A103" s="30" t="s">
        <v>5</v>
      </c>
      <c r="B103" s="26" t="s">
        <v>346</v>
      </c>
      <c r="C103" s="26" t="s">
        <v>6</v>
      </c>
      <c r="D103" s="59">
        <v>0</v>
      </c>
      <c r="E103" s="59">
        <v>0</v>
      </c>
      <c r="F103" s="59">
        <v>100000</v>
      </c>
      <c r="G103" s="27">
        <v>0</v>
      </c>
      <c r="H103" s="28">
        <f t="shared" si="39"/>
        <v>0</v>
      </c>
    </row>
    <row r="104" spans="1:8" s="24" customFormat="1" ht="30.75" customHeight="1" x14ac:dyDescent="0.2">
      <c r="A104" s="16" t="s">
        <v>408</v>
      </c>
      <c r="B104" s="20" t="s">
        <v>78</v>
      </c>
      <c r="C104" s="20" t="s">
        <v>1</v>
      </c>
      <c r="D104" s="27">
        <f t="shared" ref="D104:E105" si="47">D105</f>
        <v>34455965</v>
      </c>
      <c r="E104" s="27">
        <f t="shared" si="47"/>
        <v>8664711.8599999994</v>
      </c>
      <c r="F104" s="27">
        <v>3936899.23</v>
      </c>
      <c r="G104" s="27">
        <f t="shared" si="38"/>
        <v>25.147204148831705</v>
      </c>
      <c r="H104" s="28">
        <f t="shared" si="39"/>
        <v>220.0897547484343</v>
      </c>
    </row>
    <row r="105" spans="1:8" s="61" customFormat="1" ht="30" customHeight="1" x14ac:dyDescent="0.2">
      <c r="A105" s="16" t="s">
        <v>56</v>
      </c>
      <c r="B105" s="20" t="s">
        <v>78</v>
      </c>
      <c r="C105" s="20" t="s">
        <v>39</v>
      </c>
      <c r="D105" s="27">
        <f t="shared" si="47"/>
        <v>34455965</v>
      </c>
      <c r="E105" s="27">
        <f t="shared" si="47"/>
        <v>8664711.8599999994</v>
      </c>
      <c r="F105" s="27">
        <v>3936899.23</v>
      </c>
      <c r="G105" s="27">
        <f t="shared" si="38"/>
        <v>25.147204148831705</v>
      </c>
      <c r="H105" s="28">
        <f t="shared" si="39"/>
        <v>220.0897547484343</v>
      </c>
    </row>
    <row r="106" spans="1:8" s="61" customFormat="1" ht="24.75" customHeight="1" x14ac:dyDescent="0.2">
      <c r="A106" s="16" t="s">
        <v>18</v>
      </c>
      <c r="B106" s="20" t="s">
        <v>78</v>
      </c>
      <c r="C106" s="20" t="s">
        <v>19</v>
      </c>
      <c r="D106" s="27">
        <v>34455965</v>
      </c>
      <c r="E106" s="27">
        <v>8664711.8599999994</v>
      </c>
      <c r="F106" s="27">
        <v>3936899.23</v>
      </c>
      <c r="G106" s="27">
        <f t="shared" si="38"/>
        <v>25.147204148831705</v>
      </c>
      <c r="H106" s="28">
        <f t="shared" si="39"/>
        <v>220.0897547484343</v>
      </c>
    </row>
    <row r="107" spans="1:8" s="24" customFormat="1" ht="33" customHeight="1" x14ac:dyDescent="0.2">
      <c r="A107" s="16" t="s">
        <v>123</v>
      </c>
      <c r="B107" s="20" t="s">
        <v>124</v>
      </c>
      <c r="C107" s="20" t="s">
        <v>1</v>
      </c>
      <c r="D107" s="27">
        <f>D108+D110</f>
        <v>0</v>
      </c>
      <c r="E107" s="27">
        <f>E108+E110</f>
        <v>0</v>
      </c>
      <c r="F107" s="27">
        <v>4134300.6500000004</v>
      </c>
      <c r="G107" s="27">
        <v>0</v>
      </c>
      <c r="H107" s="28">
        <f t="shared" si="39"/>
        <v>0</v>
      </c>
    </row>
    <row r="108" spans="1:8" s="61" customFormat="1" ht="60.75" customHeight="1" x14ac:dyDescent="0.2">
      <c r="A108" s="16" t="s">
        <v>118</v>
      </c>
      <c r="B108" s="20" t="s">
        <v>124</v>
      </c>
      <c r="C108" s="20" t="s">
        <v>29</v>
      </c>
      <c r="D108" s="27">
        <f>D109</f>
        <v>0</v>
      </c>
      <c r="E108" s="27">
        <f>E109</f>
        <v>0</v>
      </c>
      <c r="F108" s="27">
        <v>3307545.37</v>
      </c>
      <c r="G108" s="27">
        <v>0</v>
      </c>
      <c r="H108" s="28">
        <f t="shared" si="39"/>
        <v>0</v>
      </c>
    </row>
    <row r="109" spans="1:8" s="61" customFormat="1" ht="21" customHeight="1" x14ac:dyDescent="0.2">
      <c r="A109" s="16" t="s">
        <v>9</v>
      </c>
      <c r="B109" s="20" t="s">
        <v>124</v>
      </c>
      <c r="C109" s="20" t="s">
        <v>10</v>
      </c>
      <c r="D109" s="27">
        <v>0</v>
      </c>
      <c r="E109" s="27">
        <v>0</v>
      </c>
      <c r="F109" s="27">
        <v>3307545.37</v>
      </c>
      <c r="G109" s="27">
        <v>0</v>
      </c>
      <c r="H109" s="28">
        <f t="shared" si="39"/>
        <v>0</v>
      </c>
    </row>
    <row r="110" spans="1:8" s="61" customFormat="1" ht="30" customHeight="1" x14ac:dyDescent="0.2">
      <c r="A110" s="16" t="s">
        <v>99</v>
      </c>
      <c r="B110" s="20" t="s">
        <v>124</v>
      </c>
      <c r="C110" s="20" t="s">
        <v>32</v>
      </c>
      <c r="D110" s="27">
        <f>D111</f>
        <v>0</v>
      </c>
      <c r="E110" s="27">
        <f>E111</f>
        <v>0</v>
      </c>
      <c r="F110" s="27">
        <v>826755.28</v>
      </c>
      <c r="G110" s="27">
        <v>0</v>
      </c>
      <c r="H110" s="28">
        <f t="shared" si="39"/>
        <v>0</v>
      </c>
    </row>
    <row r="111" spans="1:8" s="61" customFormat="1" ht="31.5" customHeight="1" x14ac:dyDescent="0.2">
      <c r="A111" s="16" t="s">
        <v>33</v>
      </c>
      <c r="B111" s="20" t="s">
        <v>124</v>
      </c>
      <c r="C111" s="20" t="s">
        <v>4</v>
      </c>
      <c r="D111" s="27">
        <v>0</v>
      </c>
      <c r="E111" s="27">
        <v>0</v>
      </c>
      <c r="F111" s="27">
        <v>826755.28</v>
      </c>
      <c r="G111" s="27">
        <v>0</v>
      </c>
      <c r="H111" s="28">
        <f t="shared" si="39"/>
        <v>0</v>
      </c>
    </row>
    <row r="112" spans="1:8" s="24" customFormat="1" ht="30.75" customHeight="1" x14ac:dyDescent="0.2">
      <c r="A112" s="16" t="s">
        <v>125</v>
      </c>
      <c r="B112" s="20" t="s">
        <v>126</v>
      </c>
      <c r="C112" s="20" t="s">
        <v>1</v>
      </c>
      <c r="D112" s="27">
        <f>D113+D115</f>
        <v>0</v>
      </c>
      <c r="E112" s="27">
        <f t="shared" ref="E112" si="48">E113+E115</f>
        <v>0</v>
      </c>
      <c r="F112" s="27">
        <v>1935078.5299999998</v>
      </c>
      <c r="G112" s="27">
        <v>0</v>
      </c>
      <c r="H112" s="28">
        <f t="shared" si="39"/>
        <v>0</v>
      </c>
    </row>
    <row r="113" spans="1:8" s="61" customFormat="1" ht="57.75" customHeight="1" x14ac:dyDescent="0.2">
      <c r="A113" s="16" t="s">
        <v>118</v>
      </c>
      <c r="B113" s="20" t="s">
        <v>126</v>
      </c>
      <c r="C113" s="20" t="s">
        <v>29</v>
      </c>
      <c r="D113" s="27">
        <f>D114</f>
        <v>0</v>
      </c>
      <c r="E113" s="27">
        <f>E114</f>
        <v>0</v>
      </c>
      <c r="F113" s="27">
        <v>885231.83</v>
      </c>
      <c r="G113" s="27">
        <v>0</v>
      </c>
      <c r="H113" s="28">
        <f t="shared" si="39"/>
        <v>0</v>
      </c>
    </row>
    <row r="114" spans="1:8" s="61" customFormat="1" ht="21" customHeight="1" x14ac:dyDescent="0.2">
      <c r="A114" s="16" t="s">
        <v>9</v>
      </c>
      <c r="B114" s="20" t="s">
        <v>126</v>
      </c>
      <c r="C114" s="20" t="s">
        <v>10</v>
      </c>
      <c r="D114" s="27">
        <v>0</v>
      </c>
      <c r="E114" s="27">
        <v>0</v>
      </c>
      <c r="F114" s="27">
        <v>885231.83</v>
      </c>
      <c r="G114" s="27">
        <v>0</v>
      </c>
      <c r="H114" s="28">
        <f t="shared" si="39"/>
        <v>0</v>
      </c>
    </row>
    <row r="115" spans="1:8" s="61" customFormat="1" ht="31.5" customHeight="1" x14ac:dyDescent="0.2">
      <c r="A115" s="16" t="s">
        <v>99</v>
      </c>
      <c r="B115" s="20" t="s">
        <v>126</v>
      </c>
      <c r="C115" s="20" t="s">
        <v>32</v>
      </c>
      <c r="D115" s="27">
        <f>D116</f>
        <v>0</v>
      </c>
      <c r="E115" s="27">
        <f>E116</f>
        <v>0</v>
      </c>
      <c r="F115" s="27">
        <v>1049846.7</v>
      </c>
      <c r="G115" s="27">
        <v>0</v>
      </c>
      <c r="H115" s="28">
        <f t="shared" si="39"/>
        <v>0</v>
      </c>
    </row>
    <row r="116" spans="1:8" s="61" customFormat="1" ht="31.5" customHeight="1" x14ac:dyDescent="0.2">
      <c r="A116" s="16" t="s">
        <v>33</v>
      </c>
      <c r="B116" s="20" t="s">
        <v>126</v>
      </c>
      <c r="C116" s="20" t="s">
        <v>4</v>
      </c>
      <c r="D116" s="27">
        <v>0</v>
      </c>
      <c r="E116" s="27">
        <v>0</v>
      </c>
      <c r="F116" s="27">
        <v>1049846.7</v>
      </c>
      <c r="G116" s="27">
        <v>0</v>
      </c>
      <c r="H116" s="28">
        <f t="shared" si="39"/>
        <v>0</v>
      </c>
    </row>
    <row r="117" spans="1:8" s="61" customFormat="1" ht="18" customHeight="1" x14ac:dyDescent="0.2">
      <c r="A117" s="25" t="s">
        <v>149</v>
      </c>
      <c r="B117" s="29" t="s">
        <v>150</v>
      </c>
      <c r="C117" s="29" t="s">
        <v>1</v>
      </c>
      <c r="D117" s="27">
        <f>D118</f>
        <v>624000</v>
      </c>
      <c r="E117" s="27">
        <f t="shared" ref="E117:F117" si="49">E118</f>
        <v>0</v>
      </c>
      <c r="F117" s="27">
        <f t="shared" si="49"/>
        <v>21700</v>
      </c>
      <c r="G117" s="27">
        <f t="shared" si="38"/>
        <v>0</v>
      </c>
      <c r="H117" s="28">
        <f t="shared" si="39"/>
        <v>0</v>
      </c>
    </row>
    <row r="118" spans="1:8" s="67" customFormat="1" ht="31.5" customHeight="1" x14ac:dyDescent="0.2">
      <c r="A118" s="16" t="s">
        <v>56</v>
      </c>
      <c r="B118" s="29" t="s">
        <v>150</v>
      </c>
      <c r="C118" s="29" t="s">
        <v>39</v>
      </c>
      <c r="D118" s="27">
        <f>D119</f>
        <v>624000</v>
      </c>
      <c r="E118" s="27">
        <f>E119</f>
        <v>0</v>
      </c>
      <c r="F118" s="27">
        <v>21700</v>
      </c>
      <c r="G118" s="27">
        <f t="shared" si="38"/>
        <v>0</v>
      </c>
      <c r="H118" s="28">
        <f t="shared" si="39"/>
        <v>0</v>
      </c>
    </row>
    <row r="119" spans="1:8" s="67" customFormat="1" ht="27.75" customHeight="1" x14ac:dyDescent="0.2">
      <c r="A119" s="16" t="s">
        <v>18</v>
      </c>
      <c r="B119" s="29" t="s">
        <v>150</v>
      </c>
      <c r="C119" s="29" t="s">
        <v>19</v>
      </c>
      <c r="D119" s="27">
        <v>624000</v>
      </c>
      <c r="E119" s="28">
        <v>0</v>
      </c>
      <c r="F119" s="28">
        <v>21700</v>
      </c>
      <c r="G119" s="27">
        <f t="shared" si="38"/>
        <v>0</v>
      </c>
      <c r="H119" s="28">
        <f t="shared" si="39"/>
        <v>0</v>
      </c>
    </row>
    <row r="120" spans="1:8" s="61" customFormat="1" ht="47.25" customHeight="1" x14ac:dyDescent="0.2">
      <c r="A120" s="46" t="s">
        <v>409</v>
      </c>
      <c r="B120" s="45" t="s">
        <v>268</v>
      </c>
      <c r="C120" s="51" t="s">
        <v>1</v>
      </c>
      <c r="D120" s="58">
        <f>D121+D126</f>
        <v>5000000</v>
      </c>
      <c r="E120" s="58">
        <f>E121+E126</f>
        <v>481902</v>
      </c>
      <c r="F120" s="58">
        <v>239977</v>
      </c>
      <c r="G120" s="58">
        <f t="shared" si="38"/>
        <v>9.6380400000000002</v>
      </c>
      <c r="H120" s="70">
        <f t="shared" si="39"/>
        <v>200.81174445884398</v>
      </c>
    </row>
    <row r="121" spans="1:8" s="24" customFormat="1" ht="22.5" customHeight="1" x14ac:dyDescent="0.2">
      <c r="A121" s="16" t="s">
        <v>146</v>
      </c>
      <c r="B121" s="20" t="s">
        <v>147</v>
      </c>
      <c r="C121" s="20" t="s">
        <v>1</v>
      </c>
      <c r="D121" s="27">
        <f>D122+D124</f>
        <v>5000000</v>
      </c>
      <c r="E121" s="27">
        <f>E122+E124</f>
        <v>481902</v>
      </c>
      <c r="F121" s="27">
        <v>189377</v>
      </c>
      <c r="G121" s="27">
        <f t="shared" si="38"/>
        <v>9.6380400000000002</v>
      </c>
      <c r="H121" s="28">
        <f t="shared" si="39"/>
        <v>254.467015529869</v>
      </c>
    </row>
    <row r="122" spans="1:8" s="61" customFormat="1" ht="29.25" customHeight="1" x14ac:dyDescent="0.2">
      <c r="A122" s="16" t="s">
        <v>99</v>
      </c>
      <c r="B122" s="20" t="s">
        <v>147</v>
      </c>
      <c r="C122" s="20" t="s">
        <v>32</v>
      </c>
      <c r="D122" s="27">
        <f>D123</f>
        <v>0</v>
      </c>
      <c r="E122" s="27">
        <f>E123</f>
        <v>0</v>
      </c>
      <c r="F122" s="27">
        <v>54036</v>
      </c>
      <c r="G122" s="27">
        <v>0</v>
      </c>
      <c r="H122" s="28">
        <f t="shared" si="39"/>
        <v>0</v>
      </c>
    </row>
    <row r="123" spans="1:8" s="61" customFormat="1" ht="29.25" customHeight="1" x14ac:dyDescent="0.2">
      <c r="A123" s="16" t="s">
        <v>33</v>
      </c>
      <c r="B123" s="20" t="s">
        <v>147</v>
      </c>
      <c r="C123" s="20" t="s">
        <v>4</v>
      </c>
      <c r="D123" s="27">
        <v>0</v>
      </c>
      <c r="E123" s="28">
        <v>0</v>
      </c>
      <c r="F123" s="28">
        <v>54036</v>
      </c>
      <c r="G123" s="27">
        <v>0</v>
      </c>
      <c r="H123" s="28">
        <f t="shared" si="39"/>
        <v>0</v>
      </c>
    </row>
    <row r="124" spans="1:8" s="61" customFormat="1" ht="29.25" customHeight="1" x14ac:dyDescent="0.2">
      <c r="A124" s="16" t="s">
        <v>56</v>
      </c>
      <c r="B124" s="20" t="s">
        <v>147</v>
      </c>
      <c r="C124" s="20" t="s">
        <v>39</v>
      </c>
      <c r="D124" s="27">
        <f>D125</f>
        <v>5000000</v>
      </c>
      <c r="E124" s="27">
        <f>E125</f>
        <v>481902</v>
      </c>
      <c r="F124" s="27">
        <v>135341</v>
      </c>
      <c r="G124" s="27">
        <f t="shared" si="38"/>
        <v>9.6380400000000002</v>
      </c>
      <c r="H124" s="28">
        <f t="shared" si="39"/>
        <v>356.06505050206516</v>
      </c>
    </row>
    <row r="125" spans="1:8" s="61" customFormat="1" ht="22.5" customHeight="1" x14ac:dyDescent="0.2">
      <c r="A125" s="16" t="s">
        <v>18</v>
      </c>
      <c r="B125" s="20" t="s">
        <v>147</v>
      </c>
      <c r="C125" s="20" t="s">
        <v>19</v>
      </c>
      <c r="D125" s="27">
        <v>5000000</v>
      </c>
      <c r="E125" s="27">
        <v>481902</v>
      </c>
      <c r="F125" s="27">
        <v>135341</v>
      </c>
      <c r="G125" s="27">
        <f t="shared" si="38"/>
        <v>9.6380400000000002</v>
      </c>
      <c r="H125" s="28">
        <f t="shared" si="39"/>
        <v>356.06505050206516</v>
      </c>
    </row>
    <row r="126" spans="1:8" s="67" customFormat="1" ht="33.75" customHeight="1" x14ac:dyDescent="0.2">
      <c r="A126" s="16" t="s">
        <v>301</v>
      </c>
      <c r="B126" s="20" t="s">
        <v>300</v>
      </c>
      <c r="C126" s="20" t="s">
        <v>1</v>
      </c>
      <c r="D126" s="27">
        <f t="shared" ref="D126:E127" si="50">D127</f>
        <v>0</v>
      </c>
      <c r="E126" s="27">
        <f t="shared" si="50"/>
        <v>0</v>
      </c>
      <c r="F126" s="27">
        <v>50600</v>
      </c>
      <c r="G126" s="27">
        <v>0</v>
      </c>
      <c r="H126" s="28">
        <f t="shared" si="39"/>
        <v>0</v>
      </c>
    </row>
    <row r="127" spans="1:8" s="67" customFormat="1" ht="29.25" customHeight="1" x14ac:dyDescent="0.2">
      <c r="A127" s="16" t="s">
        <v>99</v>
      </c>
      <c r="B127" s="20" t="s">
        <v>300</v>
      </c>
      <c r="C127" s="20" t="s">
        <v>32</v>
      </c>
      <c r="D127" s="27">
        <f t="shared" si="50"/>
        <v>0</v>
      </c>
      <c r="E127" s="27">
        <f t="shared" si="50"/>
        <v>0</v>
      </c>
      <c r="F127" s="27">
        <v>50600</v>
      </c>
      <c r="G127" s="27">
        <v>0</v>
      </c>
      <c r="H127" s="28">
        <f t="shared" si="39"/>
        <v>0</v>
      </c>
    </row>
    <row r="128" spans="1:8" s="67" customFormat="1" ht="29.25" customHeight="1" x14ac:dyDescent="0.2">
      <c r="A128" s="16" t="s">
        <v>33</v>
      </c>
      <c r="B128" s="20" t="s">
        <v>300</v>
      </c>
      <c r="C128" s="20" t="s">
        <v>4</v>
      </c>
      <c r="D128" s="27">
        <v>0</v>
      </c>
      <c r="E128" s="27">
        <v>0</v>
      </c>
      <c r="F128" s="27">
        <v>50600</v>
      </c>
      <c r="G128" s="27">
        <v>0</v>
      </c>
      <c r="H128" s="28">
        <f t="shared" si="39"/>
        <v>0</v>
      </c>
    </row>
    <row r="129" spans="1:8" s="61" customFormat="1" ht="33" customHeight="1" outlineLevel="5" x14ac:dyDescent="0.2">
      <c r="A129" s="47" t="s">
        <v>235</v>
      </c>
      <c r="B129" s="44" t="s">
        <v>236</v>
      </c>
      <c r="C129" s="54" t="s">
        <v>1</v>
      </c>
      <c r="D129" s="60">
        <f>D130+D133</f>
        <v>2223711.34</v>
      </c>
      <c r="E129" s="60">
        <f t="shared" ref="E129:F129" si="51">E130+E133</f>
        <v>0</v>
      </c>
      <c r="F129" s="60">
        <f t="shared" si="51"/>
        <v>599473</v>
      </c>
      <c r="G129" s="58">
        <f t="shared" si="38"/>
        <v>0</v>
      </c>
      <c r="H129" s="70">
        <f t="shared" si="39"/>
        <v>0</v>
      </c>
    </row>
    <row r="130" spans="1:8" s="24" customFormat="1" ht="46.5" customHeight="1" x14ac:dyDescent="0.2">
      <c r="A130" s="16" t="s">
        <v>192</v>
      </c>
      <c r="B130" s="20" t="s">
        <v>127</v>
      </c>
      <c r="C130" s="20" t="s">
        <v>1</v>
      </c>
      <c r="D130" s="27">
        <f>D131</f>
        <v>100000</v>
      </c>
      <c r="E130" s="27">
        <f>E131</f>
        <v>0</v>
      </c>
      <c r="F130" s="27">
        <v>0</v>
      </c>
      <c r="G130" s="27">
        <f t="shared" si="38"/>
        <v>0</v>
      </c>
      <c r="H130" s="28">
        <v>0</v>
      </c>
    </row>
    <row r="131" spans="1:8" s="61" customFormat="1" ht="30" customHeight="1" x14ac:dyDescent="0.2">
      <c r="A131" s="16" t="s">
        <v>56</v>
      </c>
      <c r="B131" s="20" t="s">
        <v>127</v>
      </c>
      <c r="C131" s="20" t="s">
        <v>39</v>
      </c>
      <c r="D131" s="27">
        <f>D132</f>
        <v>100000</v>
      </c>
      <c r="E131" s="27">
        <f t="shared" ref="E131" si="52">E132</f>
        <v>0</v>
      </c>
      <c r="F131" s="27">
        <v>0</v>
      </c>
      <c r="G131" s="27">
        <f t="shared" si="38"/>
        <v>0</v>
      </c>
      <c r="H131" s="28">
        <v>0</v>
      </c>
    </row>
    <row r="132" spans="1:8" s="61" customFormat="1" ht="30" customHeight="1" x14ac:dyDescent="0.2">
      <c r="A132" s="16" t="s">
        <v>18</v>
      </c>
      <c r="B132" s="20" t="s">
        <v>127</v>
      </c>
      <c r="C132" s="20" t="s">
        <v>19</v>
      </c>
      <c r="D132" s="27">
        <v>100000</v>
      </c>
      <c r="E132" s="27">
        <v>0</v>
      </c>
      <c r="F132" s="27">
        <v>0</v>
      </c>
      <c r="G132" s="27">
        <f t="shared" si="38"/>
        <v>0</v>
      </c>
      <c r="H132" s="28">
        <v>0</v>
      </c>
    </row>
    <row r="133" spans="1:8" s="61" customFormat="1" ht="30" customHeight="1" outlineLevel="5" x14ac:dyDescent="0.2">
      <c r="A133" s="30" t="s">
        <v>347</v>
      </c>
      <c r="B133" s="26" t="s">
        <v>348</v>
      </c>
      <c r="C133" s="26" t="s">
        <v>1</v>
      </c>
      <c r="D133" s="59">
        <f>D134+D136</f>
        <v>2123711.34</v>
      </c>
      <c r="E133" s="59">
        <f t="shared" ref="E133" si="53">E134+E136</f>
        <v>0</v>
      </c>
      <c r="F133" s="59">
        <v>599473</v>
      </c>
      <c r="G133" s="27">
        <f t="shared" si="38"/>
        <v>0</v>
      </c>
      <c r="H133" s="28">
        <f t="shared" si="39"/>
        <v>0</v>
      </c>
    </row>
    <row r="134" spans="1:8" s="61" customFormat="1" ht="35.25" customHeight="1" outlineLevel="5" x14ac:dyDescent="0.2">
      <c r="A134" s="19" t="s">
        <v>99</v>
      </c>
      <c r="B134" s="17" t="s">
        <v>348</v>
      </c>
      <c r="C134" s="17" t="s">
        <v>32</v>
      </c>
      <c r="D134" s="59">
        <f>D135</f>
        <v>0</v>
      </c>
      <c r="E134" s="59">
        <f t="shared" ref="E134" si="54">E135</f>
        <v>0</v>
      </c>
      <c r="F134" s="59">
        <v>599473</v>
      </c>
      <c r="G134" s="27">
        <v>0</v>
      </c>
      <c r="H134" s="28">
        <f t="shared" si="39"/>
        <v>0</v>
      </c>
    </row>
    <row r="135" spans="1:8" s="61" customFormat="1" ht="38.25" customHeight="1" x14ac:dyDescent="0.2">
      <c r="A135" s="19" t="s">
        <v>33</v>
      </c>
      <c r="B135" s="20" t="s">
        <v>348</v>
      </c>
      <c r="C135" s="20" t="s">
        <v>4</v>
      </c>
      <c r="D135" s="27">
        <v>0</v>
      </c>
      <c r="E135" s="27">
        <v>0</v>
      </c>
      <c r="F135" s="27">
        <v>599473</v>
      </c>
      <c r="G135" s="27">
        <v>0</v>
      </c>
      <c r="H135" s="28">
        <f t="shared" si="39"/>
        <v>0</v>
      </c>
    </row>
    <row r="136" spans="1:8" s="61" customFormat="1" ht="37.5" customHeight="1" x14ac:dyDescent="0.2">
      <c r="A136" s="19" t="s">
        <v>56</v>
      </c>
      <c r="B136" s="20" t="s">
        <v>348</v>
      </c>
      <c r="C136" s="20" t="s">
        <v>39</v>
      </c>
      <c r="D136" s="27">
        <f>D137</f>
        <v>2123711.34</v>
      </c>
      <c r="E136" s="27">
        <f t="shared" ref="E136" si="55">E137</f>
        <v>0</v>
      </c>
      <c r="F136" s="27">
        <v>0</v>
      </c>
      <c r="G136" s="27">
        <f t="shared" si="38"/>
        <v>0</v>
      </c>
      <c r="H136" s="28">
        <v>0</v>
      </c>
    </row>
    <row r="137" spans="1:8" s="69" customFormat="1" ht="30.75" customHeight="1" x14ac:dyDescent="0.2">
      <c r="A137" s="19" t="s">
        <v>18</v>
      </c>
      <c r="B137" s="20" t="s">
        <v>348</v>
      </c>
      <c r="C137" s="20" t="s">
        <v>19</v>
      </c>
      <c r="D137" s="27">
        <v>2123711.34</v>
      </c>
      <c r="E137" s="27">
        <v>0</v>
      </c>
      <c r="F137" s="27">
        <v>0</v>
      </c>
      <c r="G137" s="27">
        <f t="shared" si="38"/>
        <v>0</v>
      </c>
      <c r="H137" s="28">
        <v>0</v>
      </c>
    </row>
    <row r="138" spans="1:8" s="61" customFormat="1" ht="33.75" customHeight="1" x14ac:dyDescent="0.2">
      <c r="A138" s="46" t="s">
        <v>269</v>
      </c>
      <c r="B138" s="45" t="s">
        <v>270</v>
      </c>
      <c r="C138" s="51" t="s">
        <v>1</v>
      </c>
      <c r="D138" s="58">
        <f>D139</f>
        <v>647200</v>
      </c>
      <c r="E138" s="58">
        <f>E139</f>
        <v>6650</v>
      </c>
      <c r="F138" s="58">
        <v>8750</v>
      </c>
      <c r="G138" s="58">
        <f t="shared" si="38"/>
        <v>1.0275030902348579</v>
      </c>
      <c r="H138" s="70">
        <f t="shared" si="39"/>
        <v>76</v>
      </c>
    </row>
    <row r="139" spans="1:8" s="24" customFormat="1" ht="30.75" customHeight="1" x14ac:dyDescent="0.2">
      <c r="A139" s="19" t="s">
        <v>194</v>
      </c>
      <c r="B139" s="20" t="s">
        <v>205</v>
      </c>
      <c r="C139" s="20" t="s">
        <v>1</v>
      </c>
      <c r="D139" s="27">
        <f>D140+D142</f>
        <v>647200</v>
      </c>
      <c r="E139" s="27">
        <f>E140+E142</f>
        <v>6650</v>
      </c>
      <c r="F139" s="27">
        <v>8750</v>
      </c>
      <c r="G139" s="27">
        <f t="shared" si="38"/>
        <v>1.0275030902348579</v>
      </c>
      <c r="H139" s="28">
        <f t="shared" si="39"/>
        <v>76</v>
      </c>
    </row>
    <row r="140" spans="1:8" s="24" customFormat="1" ht="30.75" customHeight="1" x14ac:dyDescent="0.2">
      <c r="A140" s="25" t="s">
        <v>99</v>
      </c>
      <c r="B140" s="20" t="s">
        <v>205</v>
      </c>
      <c r="C140" s="29" t="s">
        <v>32</v>
      </c>
      <c r="D140" s="27">
        <f>D141</f>
        <v>0</v>
      </c>
      <c r="E140" s="27">
        <f>E141</f>
        <v>0</v>
      </c>
      <c r="F140" s="27">
        <v>8750</v>
      </c>
      <c r="G140" s="27">
        <v>0</v>
      </c>
      <c r="H140" s="28">
        <f t="shared" si="39"/>
        <v>0</v>
      </c>
    </row>
    <row r="141" spans="1:8" s="24" customFormat="1" ht="30.75" customHeight="1" x14ac:dyDescent="0.2">
      <c r="A141" s="25" t="s">
        <v>33</v>
      </c>
      <c r="B141" s="20" t="s">
        <v>205</v>
      </c>
      <c r="C141" s="29" t="s">
        <v>4</v>
      </c>
      <c r="D141" s="27">
        <v>0</v>
      </c>
      <c r="E141" s="27">
        <v>0</v>
      </c>
      <c r="F141" s="27">
        <v>8750</v>
      </c>
      <c r="G141" s="27">
        <v>0</v>
      </c>
      <c r="H141" s="28">
        <f t="shared" si="39"/>
        <v>0</v>
      </c>
    </row>
    <row r="142" spans="1:8" s="61" customFormat="1" ht="28.5" customHeight="1" x14ac:dyDescent="0.2">
      <c r="A142" s="19" t="s">
        <v>56</v>
      </c>
      <c r="B142" s="20" t="s">
        <v>205</v>
      </c>
      <c r="C142" s="20" t="s">
        <v>39</v>
      </c>
      <c r="D142" s="27">
        <f>D143</f>
        <v>647200</v>
      </c>
      <c r="E142" s="27">
        <f>E143</f>
        <v>6650</v>
      </c>
      <c r="F142" s="27">
        <v>0</v>
      </c>
      <c r="G142" s="27">
        <f t="shared" si="38"/>
        <v>1.0275030902348579</v>
      </c>
      <c r="H142" s="28">
        <v>0</v>
      </c>
    </row>
    <row r="143" spans="1:8" s="61" customFormat="1" ht="22.5" customHeight="1" x14ac:dyDescent="0.2">
      <c r="A143" s="19" t="s">
        <v>18</v>
      </c>
      <c r="B143" s="20" t="s">
        <v>205</v>
      </c>
      <c r="C143" s="20" t="s">
        <v>19</v>
      </c>
      <c r="D143" s="27">
        <v>647200</v>
      </c>
      <c r="E143" s="28">
        <v>6650</v>
      </c>
      <c r="F143" s="28">
        <v>0</v>
      </c>
      <c r="G143" s="27">
        <f t="shared" si="38"/>
        <v>1.0275030902348579</v>
      </c>
      <c r="H143" s="28">
        <v>0</v>
      </c>
    </row>
    <row r="144" spans="1:8" s="61" customFormat="1" ht="32.25" customHeight="1" outlineLevel="5" x14ac:dyDescent="0.2">
      <c r="A144" s="16" t="s">
        <v>93</v>
      </c>
      <c r="B144" s="17" t="s">
        <v>69</v>
      </c>
      <c r="C144" s="20" t="s">
        <v>1</v>
      </c>
      <c r="D144" s="27">
        <f>D145+D149+D153</f>
        <v>21655159</v>
      </c>
      <c r="E144" s="27">
        <f t="shared" ref="E144:F144" si="56">E145+E149+E153</f>
        <v>5586525.0499999998</v>
      </c>
      <c r="F144" s="27">
        <f t="shared" si="56"/>
        <v>4259892.25</v>
      </c>
      <c r="G144" s="27">
        <f t="shared" si="38"/>
        <v>25.797663503648256</v>
      </c>
      <c r="H144" s="28">
        <f t="shared" si="39"/>
        <v>131.14240272157119</v>
      </c>
    </row>
    <row r="145" spans="1:8" s="61" customFormat="1" ht="42.75" customHeight="1" outlineLevel="5" x14ac:dyDescent="0.2">
      <c r="A145" s="48" t="s">
        <v>263</v>
      </c>
      <c r="B145" s="45" t="s">
        <v>264</v>
      </c>
      <c r="C145" s="51" t="s">
        <v>1</v>
      </c>
      <c r="D145" s="58">
        <f t="shared" ref="D145:E147" si="57">D146</f>
        <v>21525359</v>
      </c>
      <c r="E145" s="58">
        <f t="shared" si="57"/>
        <v>5573725.0499999998</v>
      </c>
      <c r="F145" s="58">
        <v>4229542.25</v>
      </c>
      <c r="G145" s="58">
        <f t="shared" si="38"/>
        <v>25.893761167932205</v>
      </c>
      <c r="H145" s="70">
        <f t="shared" si="39"/>
        <v>131.78081032291377</v>
      </c>
    </row>
    <row r="146" spans="1:8" s="61" customFormat="1" ht="46.5" customHeight="1" outlineLevel="5" x14ac:dyDescent="0.2">
      <c r="A146" s="30" t="s">
        <v>70</v>
      </c>
      <c r="B146" s="26" t="s">
        <v>71</v>
      </c>
      <c r="C146" s="29" t="s">
        <v>1</v>
      </c>
      <c r="D146" s="27">
        <f t="shared" si="57"/>
        <v>21525359</v>
      </c>
      <c r="E146" s="27">
        <f t="shared" si="57"/>
        <v>5573725.0499999998</v>
      </c>
      <c r="F146" s="27">
        <v>4229542.25</v>
      </c>
      <c r="G146" s="27">
        <f t="shared" si="38"/>
        <v>25.893761167932205</v>
      </c>
      <c r="H146" s="28">
        <f t="shared" si="39"/>
        <v>131.78081032291377</v>
      </c>
    </row>
    <row r="147" spans="1:8" s="61" customFormat="1" ht="33.75" customHeight="1" outlineLevel="5" x14ac:dyDescent="0.2">
      <c r="A147" s="25" t="s">
        <v>56</v>
      </c>
      <c r="B147" s="26" t="s">
        <v>71</v>
      </c>
      <c r="C147" s="29" t="s">
        <v>39</v>
      </c>
      <c r="D147" s="27">
        <f t="shared" si="57"/>
        <v>21525359</v>
      </c>
      <c r="E147" s="27">
        <f t="shared" si="57"/>
        <v>5573725.0499999998</v>
      </c>
      <c r="F147" s="27">
        <v>4229542.25</v>
      </c>
      <c r="G147" s="27">
        <f t="shared" ref="G147:G210" si="58">E147/D147*100</f>
        <v>25.893761167932205</v>
      </c>
      <c r="H147" s="28">
        <f t="shared" ref="H147:H210" si="59">E147/F147*100</f>
        <v>131.78081032291377</v>
      </c>
    </row>
    <row r="148" spans="1:8" s="61" customFormat="1" ht="24.75" customHeight="1" outlineLevel="5" x14ac:dyDescent="0.2">
      <c r="A148" s="25" t="s">
        <v>18</v>
      </c>
      <c r="B148" s="26" t="s">
        <v>71</v>
      </c>
      <c r="C148" s="29" t="s">
        <v>19</v>
      </c>
      <c r="D148" s="27">
        <v>21525359</v>
      </c>
      <c r="E148" s="27">
        <v>5573725.0499999998</v>
      </c>
      <c r="F148" s="27">
        <v>4229542.25</v>
      </c>
      <c r="G148" s="27">
        <f t="shared" si="58"/>
        <v>25.893761167932205</v>
      </c>
      <c r="H148" s="28">
        <f t="shared" si="59"/>
        <v>131.78081032291377</v>
      </c>
    </row>
    <row r="149" spans="1:8" s="61" customFormat="1" ht="30" customHeight="1" outlineLevel="5" x14ac:dyDescent="0.2">
      <c r="A149" s="46" t="s">
        <v>261</v>
      </c>
      <c r="B149" s="45" t="s">
        <v>265</v>
      </c>
      <c r="C149" s="57" t="s">
        <v>1</v>
      </c>
      <c r="D149" s="58">
        <f>D150</f>
        <v>120000</v>
      </c>
      <c r="E149" s="58">
        <f t="shared" ref="E149" si="60">E150</f>
        <v>3000</v>
      </c>
      <c r="F149" s="58">
        <v>30350</v>
      </c>
      <c r="G149" s="58">
        <f t="shared" si="58"/>
        <v>2.5</v>
      </c>
      <c r="H149" s="70">
        <f t="shared" si="59"/>
        <v>9.8846787479406917</v>
      </c>
    </row>
    <row r="150" spans="1:8" s="61" customFormat="1" ht="34.5" customHeight="1" outlineLevel="5" x14ac:dyDescent="0.2">
      <c r="A150" s="25" t="s">
        <v>142</v>
      </c>
      <c r="B150" s="26" t="s">
        <v>191</v>
      </c>
      <c r="C150" s="29" t="s">
        <v>1</v>
      </c>
      <c r="D150" s="27">
        <f t="shared" ref="D150:E151" si="61">D151</f>
        <v>120000</v>
      </c>
      <c r="E150" s="27">
        <f t="shared" si="61"/>
        <v>3000</v>
      </c>
      <c r="F150" s="27">
        <v>30350</v>
      </c>
      <c r="G150" s="27">
        <f t="shared" si="58"/>
        <v>2.5</v>
      </c>
      <c r="H150" s="28">
        <f t="shared" si="59"/>
        <v>9.8846787479406917</v>
      </c>
    </row>
    <row r="151" spans="1:8" s="61" customFormat="1" ht="31.5" customHeight="1" outlineLevel="5" x14ac:dyDescent="0.2">
      <c r="A151" s="25" t="s">
        <v>56</v>
      </c>
      <c r="B151" s="26" t="s">
        <v>191</v>
      </c>
      <c r="C151" s="29" t="s">
        <v>39</v>
      </c>
      <c r="D151" s="27">
        <f t="shared" si="61"/>
        <v>120000</v>
      </c>
      <c r="E151" s="27">
        <f t="shared" si="61"/>
        <v>3000</v>
      </c>
      <c r="F151" s="27">
        <v>30350</v>
      </c>
      <c r="G151" s="27">
        <f t="shared" si="58"/>
        <v>2.5</v>
      </c>
      <c r="H151" s="28">
        <f t="shared" si="59"/>
        <v>9.8846787479406917</v>
      </c>
    </row>
    <row r="152" spans="1:8" s="61" customFormat="1" ht="21.75" customHeight="1" outlineLevel="5" x14ac:dyDescent="0.2">
      <c r="A152" s="25" t="s">
        <v>18</v>
      </c>
      <c r="B152" s="26" t="s">
        <v>191</v>
      </c>
      <c r="C152" s="29" t="s">
        <v>19</v>
      </c>
      <c r="D152" s="27">
        <v>120000</v>
      </c>
      <c r="E152" s="28">
        <v>3000</v>
      </c>
      <c r="F152" s="28">
        <v>30350</v>
      </c>
      <c r="G152" s="27">
        <f t="shared" si="58"/>
        <v>2.5</v>
      </c>
      <c r="H152" s="28">
        <f t="shared" si="59"/>
        <v>9.8846787479406917</v>
      </c>
    </row>
    <row r="153" spans="1:8" s="61" customFormat="1" ht="57.75" customHeight="1" outlineLevel="5" x14ac:dyDescent="0.2">
      <c r="A153" s="46" t="s">
        <v>410</v>
      </c>
      <c r="B153" s="45" t="s">
        <v>411</v>
      </c>
      <c r="C153" s="57" t="s">
        <v>1</v>
      </c>
      <c r="D153" s="58">
        <f>D154</f>
        <v>9800</v>
      </c>
      <c r="E153" s="58">
        <f>E154</f>
        <v>9800</v>
      </c>
      <c r="F153" s="58">
        <v>0</v>
      </c>
      <c r="G153" s="58">
        <f t="shared" si="58"/>
        <v>100</v>
      </c>
      <c r="H153" s="70">
        <v>0</v>
      </c>
    </row>
    <row r="154" spans="1:8" s="61" customFormat="1" ht="44.25" customHeight="1" outlineLevel="5" x14ac:dyDescent="0.2">
      <c r="A154" s="25" t="s">
        <v>194</v>
      </c>
      <c r="B154" s="26" t="s">
        <v>412</v>
      </c>
      <c r="C154" s="29" t="s">
        <v>1</v>
      </c>
      <c r="D154" s="27">
        <f t="shared" ref="D154:E155" si="62">D155</f>
        <v>9800</v>
      </c>
      <c r="E154" s="27">
        <f t="shared" si="62"/>
        <v>9800</v>
      </c>
      <c r="F154" s="27">
        <v>0</v>
      </c>
      <c r="G154" s="27">
        <f t="shared" si="58"/>
        <v>100</v>
      </c>
      <c r="H154" s="28">
        <v>0</v>
      </c>
    </row>
    <row r="155" spans="1:8" s="61" customFormat="1" ht="33" customHeight="1" outlineLevel="5" x14ac:dyDescent="0.2">
      <c r="A155" s="25" t="s">
        <v>56</v>
      </c>
      <c r="B155" s="26" t="s">
        <v>412</v>
      </c>
      <c r="C155" s="29" t="s">
        <v>39</v>
      </c>
      <c r="D155" s="27">
        <f t="shared" si="62"/>
        <v>9800</v>
      </c>
      <c r="E155" s="27">
        <f t="shared" si="62"/>
        <v>9800</v>
      </c>
      <c r="F155" s="27">
        <v>0</v>
      </c>
      <c r="G155" s="27">
        <f t="shared" si="58"/>
        <v>100</v>
      </c>
      <c r="H155" s="28">
        <v>0</v>
      </c>
    </row>
    <row r="156" spans="1:8" s="61" customFormat="1" ht="19.5" customHeight="1" outlineLevel="5" x14ac:dyDescent="0.2">
      <c r="A156" s="25" t="s">
        <v>18</v>
      </c>
      <c r="B156" s="26" t="s">
        <v>412</v>
      </c>
      <c r="C156" s="29" t="s">
        <v>19</v>
      </c>
      <c r="D156" s="27">
        <v>9800</v>
      </c>
      <c r="E156" s="28">
        <v>9800</v>
      </c>
      <c r="F156" s="28">
        <v>0</v>
      </c>
      <c r="G156" s="27">
        <f t="shared" si="58"/>
        <v>100</v>
      </c>
      <c r="H156" s="28">
        <v>0</v>
      </c>
    </row>
    <row r="157" spans="1:8" s="61" customFormat="1" ht="27.75" customHeight="1" x14ac:dyDescent="0.2">
      <c r="A157" s="25" t="s">
        <v>79</v>
      </c>
      <c r="B157" s="29" t="s">
        <v>80</v>
      </c>
      <c r="C157" s="29" t="s">
        <v>1</v>
      </c>
      <c r="D157" s="27">
        <f>D158+D162+D172+D176</f>
        <v>20382041.190000001</v>
      </c>
      <c r="E157" s="27">
        <f t="shared" ref="E157:F157" si="63">E158+E162+E172+E176</f>
        <v>5277897.51</v>
      </c>
      <c r="F157" s="27">
        <f t="shared" si="63"/>
        <v>4225091.13</v>
      </c>
      <c r="G157" s="27">
        <f t="shared" si="58"/>
        <v>25.894842723551577</v>
      </c>
      <c r="H157" s="28">
        <f t="shared" si="59"/>
        <v>124.91795674002421</v>
      </c>
    </row>
    <row r="158" spans="1:8" s="61" customFormat="1" ht="27.75" customHeight="1" x14ac:dyDescent="0.2">
      <c r="A158" s="49" t="s">
        <v>271</v>
      </c>
      <c r="B158" s="44" t="s">
        <v>272</v>
      </c>
      <c r="C158" s="57" t="s">
        <v>1</v>
      </c>
      <c r="D158" s="58">
        <f>D159</f>
        <v>17983989</v>
      </c>
      <c r="E158" s="58">
        <f t="shared" ref="D158:E160" si="64">E159</f>
        <v>4930778.4400000004</v>
      </c>
      <c r="F158" s="58">
        <v>4051890.1</v>
      </c>
      <c r="G158" s="58">
        <f t="shared" si="58"/>
        <v>27.417601512100571</v>
      </c>
      <c r="H158" s="70">
        <f t="shared" si="59"/>
        <v>121.69082374667566</v>
      </c>
    </row>
    <row r="159" spans="1:8" s="61" customFormat="1" ht="35.25" customHeight="1" x14ac:dyDescent="0.2">
      <c r="A159" s="25" t="s">
        <v>413</v>
      </c>
      <c r="B159" s="29" t="s">
        <v>81</v>
      </c>
      <c r="C159" s="29" t="s">
        <v>1</v>
      </c>
      <c r="D159" s="27">
        <f t="shared" si="64"/>
        <v>17983989</v>
      </c>
      <c r="E159" s="27">
        <f t="shared" si="64"/>
        <v>4930778.4400000004</v>
      </c>
      <c r="F159" s="27">
        <v>4051890.1</v>
      </c>
      <c r="G159" s="27">
        <f t="shared" si="58"/>
        <v>27.417601512100571</v>
      </c>
      <c r="H159" s="28">
        <f t="shared" si="59"/>
        <v>121.69082374667566</v>
      </c>
    </row>
    <row r="160" spans="1:8" s="61" customFormat="1" ht="33.75" customHeight="1" x14ac:dyDescent="0.2">
      <c r="A160" s="25" t="s">
        <v>56</v>
      </c>
      <c r="B160" s="29" t="s">
        <v>81</v>
      </c>
      <c r="C160" s="29" t="s">
        <v>39</v>
      </c>
      <c r="D160" s="27">
        <f t="shared" si="64"/>
        <v>17983989</v>
      </c>
      <c r="E160" s="27">
        <f t="shared" si="64"/>
        <v>4930778.4400000004</v>
      </c>
      <c r="F160" s="27">
        <v>4051890.1</v>
      </c>
      <c r="G160" s="27">
        <f t="shared" si="58"/>
        <v>27.417601512100571</v>
      </c>
      <c r="H160" s="28">
        <f t="shared" si="59"/>
        <v>121.69082374667566</v>
      </c>
    </row>
    <row r="161" spans="1:8" s="61" customFormat="1" ht="22.5" customHeight="1" x14ac:dyDescent="0.2">
      <c r="A161" s="25" t="s">
        <v>18</v>
      </c>
      <c r="B161" s="29" t="s">
        <v>81</v>
      </c>
      <c r="C161" s="29" t="s">
        <v>19</v>
      </c>
      <c r="D161" s="27">
        <v>17983989</v>
      </c>
      <c r="E161" s="27">
        <v>4930778.4400000004</v>
      </c>
      <c r="F161" s="27">
        <v>4051890.1</v>
      </c>
      <c r="G161" s="27">
        <f t="shared" si="58"/>
        <v>27.417601512100571</v>
      </c>
      <c r="H161" s="28">
        <f t="shared" si="59"/>
        <v>121.69082374667566</v>
      </c>
    </row>
    <row r="162" spans="1:8" s="61" customFormat="1" ht="28.5" customHeight="1" x14ac:dyDescent="0.2">
      <c r="A162" s="47" t="s">
        <v>414</v>
      </c>
      <c r="B162" s="44" t="s">
        <v>273</v>
      </c>
      <c r="C162" s="57" t="s">
        <v>1</v>
      </c>
      <c r="D162" s="58">
        <f>D163+D166+D169</f>
        <v>850551.42999999993</v>
      </c>
      <c r="E162" s="58">
        <f t="shared" ref="E162" si="65">E163+E166+E169</f>
        <v>229618.31</v>
      </c>
      <c r="F162" s="58">
        <v>173201.03</v>
      </c>
      <c r="G162" s="58">
        <f t="shared" si="58"/>
        <v>26.996405143895885</v>
      </c>
      <c r="H162" s="70">
        <f t="shared" si="59"/>
        <v>132.57329358838109</v>
      </c>
    </row>
    <row r="163" spans="1:8" s="61" customFormat="1" ht="19.5" customHeight="1" x14ac:dyDescent="0.2">
      <c r="A163" s="25" t="s">
        <v>135</v>
      </c>
      <c r="B163" s="29" t="s">
        <v>189</v>
      </c>
      <c r="C163" s="29" t="s">
        <v>1</v>
      </c>
      <c r="D163" s="27">
        <f>D164</f>
        <v>50000</v>
      </c>
      <c r="E163" s="27">
        <f t="shared" ref="E163" si="66">E164</f>
        <v>8787</v>
      </c>
      <c r="F163" s="27">
        <v>0</v>
      </c>
      <c r="G163" s="27">
        <f t="shared" si="58"/>
        <v>17.574000000000002</v>
      </c>
      <c r="H163" s="28">
        <v>0</v>
      </c>
    </row>
    <row r="164" spans="1:8" s="61" customFormat="1" ht="30.75" customHeight="1" x14ac:dyDescent="0.2">
      <c r="A164" s="25" t="s">
        <v>56</v>
      </c>
      <c r="B164" s="29" t="s">
        <v>189</v>
      </c>
      <c r="C164" s="29" t="s">
        <v>39</v>
      </c>
      <c r="D164" s="27">
        <f>D165</f>
        <v>50000</v>
      </c>
      <c r="E164" s="27">
        <f>E165</f>
        <v>8787</v>
      </c>
      <c r="F164" s="27">
        <v>0</v>
      </c>
      <c r="G164" s="27">
        <f t="shared" si="58"/>
        <v>17.574000000000002</v>
      </c>
      <c r="H164" s="28">
        <v>0</v>
      </c>
    </row>
    <row r="165" spans="1:8" s="61" customFormat="1" ht="19.5" customHeight="1" x14ac:dyDescent="0.2">
      <c r="A165" s="25" t="s">
        <v>18</v>
      </c>
      <c r="B165" s="29" t="s">
        <v>189</v>
      </c>
      <c r="C165" s="29" t="s">
        <v>19</v>
      </c>
      <c r="D165" s="27">
        <v>50000</v>
      </c>
      <c r="E165" s="28">
        <v>8787</v>
      </c>
      <c r="F165" s="28">
        <v>0</v>
      </c>
      <c r="G165" s="27">
        <f t="shared" si="58"/>
        <v>17.574000000000002</v>
      </c>
      <c r="H165" s="28">
        <v>0</v>
      </c>
    </row>
    <row r="166" spans="1:8" s="61" customFormat="1" ht="30.75" customHeight="1" x14ac:dyDescent="0.2">
      <c r="A166" s="25" t="s">
        <v>415</v>
      </c>
      <c r="B166" s="29" t="s">
        <v>148</v>
      </c>
      <c r="C166" s="29" t="s">
        <v>1</v>
      </c>
      <c r="D166" s="27">
        <f>D167</f>
        <v>432499.24</v>
      </c>
      <c r="E166" s="27">
        <f t="shared" ref="E166" si="67">E167</f>
        <v>0</v>
      </c>
      <c r="F166" s="27">
        <v>0</v>
      </c>
      <c r="G166" s="27">
        <f t="shared" si="58"/>
        <v>0</v>
      </c>
      <c r="H166" s="28">
        <v>0</v>
      </c>
    </row>
    <row r="167" spans="1:8" s="61" customFormat="1" ht="30.75" customHeight="1" x14ac:dyDescent="0.2">
      <c r="A167" s="25" t="s">
        <v>56</v>
      </c>
      <c r="B167" s="29" t="s">
        <v>148</v>
      </c>
      <c r="C167" s="29" t="s">
        <v>39</v>
      </c>
      <c r="D167" s="27">
        <f>D168</f>
        <v>432499.24</v>
      </c>
      <c r="E167" s="27">
        <f>E168</f>
        <v>0</v>
      </c>
      <c r="F167" s="27">
        <v>0</v>
      </c>
      <c r="G167" s="27">
        <f t="shared" si="58"/>
        <v>0</v>
      </c>
      <c r="H167" s="28">
        <v>0</v>
      </c>
    </row>
    <row r="168" spans="1:8" s="61" customFormat="1" ht="22.5" customHeight="1" x14ac:dyDescent="0.2">
      <c r="A168" s="25" t="s">
        <v>18</v>
      </c>
      <c r="B168" s="29" t="s">
        <v>148</v>
      </c>
      <c r="C168" s="29" t="s">
        <v>19</v>
      </c>
      <c r="D168" s="27">
        <v>432499.24</v>
      </c>
      <c r="E168" s="28">
        <v>0</v>
      </c>
      <c r="F168" s="28">
        <v>0</v>
      </c>
      <c r="G168" s="27">
        <f t="shared" si="58"/>
        <v>0</v>
      </c>
      <c r="H168" s="28">
        <v>0</v>
      </c>
    </row>
    <row r="169" spans="1:8" s="67" customFormat="1" ht="36.75" customHeight="1" x14ac:dyDescent="0.2">
      <c r="A169" s="16" t="s">
        <v>416</v>
      </c>
      <c r="B169" s="20" t="s">
        <v>302</v>
      </c>
      <c r="C169" s="20" t="s">
        <v>1</v>
      </c>
      <c r="D169" s="27">
        <f t="shared" ref="D169:E170" si="68">D170</f>
        <v>368052.19</v>
      </c>
      <c r="E169" s="27">
        <f t="shared" si="68"/>
        <v>220831.31</v>
      </c>
      <c r="F169" s="27">
        <v>173201.03</v>
      </c>
      <c r="G169" s="27">
        <f t="shared" si="58"/>
        <v>59.999998913197608</v>
      </c>
      <c r="H169" s="28">
        <f t="shared" si="59"/>
        <v>127.49999812356774</v>
      </c>
    </row>
    <row r="170" spans="1:8" s="67" customFormat="1" ht="31.5" customHeight="1" x14ac:dyDescent="0.2">
      <c r="A170" s="16" t="s">
        <v>56</v>
      </c>
      <c r="B170" s="20" t="s">
        <v>302</v>
      </c>
      <c r="C170" s="20" t="s">
        <v>39</v>
      </c>
      <c r="D170" s="27">
        <f t="shared" si="68"/>
        <v>368052.19</v>
      </c>
      <c r="E170" s="27">
        <f t="shared" si="68"/>
        <v>220831.31</v>
      </c>
      <c r="F170" s="27">
        <v>173201.03</v>
      </c>
      <c r="G170" s="27">
        <f t="shared" si="58"/>
        <v>59.999998913197608</v>
      </c>
      <c r="H170" s="28">
        <f t="shared" si="59"/>
        <v>127.49999812356774</v>
      </c>
    </row>
    <row r="171" spans="1:8" s="67" customFormat="1" ht="23.25" customHeight="1" x14ac:dyDescent="0.2">
      <c r="A171" s="16" t="s">
        <v>18</v>
      </c>
      <c r="B171" s="20" t="s">
        <v>302</v>
      </c>
      <c r="C171" s="20" t="s">
        <v>19</v>
      </c>
      <c r="D171" s="27">
        <v>368052.19</v>
      </c>
      <c r="E171" s="28">
        <v>220831.31</v>
      </c>
      <c r="F171" s="28">
        <v>173201.03</v>
      </c>
      <c r="G171" s="27">
        <f t="shared" si="58"/>
        <v>59.999998913197608</v>
      </c>
      <c r="H171" s="28">
        <f t="shared" si="59"/>
        <v>127.49999812356774</v>
      </c>
    </row>
    <row r="172" spans="1:8" s="55" customFormat="1" ht="42" customHeight="1" x14ac:dyDescent="0.2">
      <c r="A172" s="46" t="s">
        <v>417</v>
      </c>
      <c r="B172" s="51" t="s">
        <v>418</v>
      </c>
      <c r="C172" s="51" t="s">
        <v>1</v>
      </c>
      <c r="D172" s="58">
        <f>D173</f>
        <v>1517500.76</v>
      </c>
      <c r="E172" s="58">
        <f t="shared" ref="E172:F174" si="69">E173</f>
        <v>117500.76</v>
      </c>
      <c r="F172" s="58">
        <f t="shared" si="69"/>
        <v>0</v>
      </c>
      <c r="G172" s="58">
        <f t="shared" si="58"/>
        <v>7.7430445570254607</v>
      </c>
      <c r="H172" s="70">
        <v>0</v>
      </c>
    </row>
    <row r="173" spans="1:8" s="69" customFormat="1" ht="48" customHeight="1" x14ac:dyDescent="0.2">
      <c r="A173" s="16" t="s">
        <v>192</v>
      </c>
      <c r="B173" s="20" t="s">
        <v>419</v>
      </c>
      <c r="C173" s="20" t="s">
        <v>1</v>
      </c>
      <c r="D173" s="27">
        <f>D174</f>
        <v>1517500.76</v>
      </c>
      <c r="E173" s="27">
        <f t="shared" si="69"/>
        <v>117500.76</v>
      </c>
      <c r="F173" s="27">
        <f t="shared" si="69"/>
        <v>0</v>
      </c>
      <c r="G173" s="27">
        <f t="shared" si="58"/>
        <v>7.7430445570254607</v>
      </c>
      <c r="H173" s="28">
        <v>0</v>
      </c>
    </row>
    <row r="174" spans="1:8" s="69" customFormat="1" ht="37.5" customHeight="1" x14ac:dyDescent="0.2">
      <c r="A174" s="16" t="s">
        <v>56</v>
      </c>
      <c r="B174" s="20" t="s">
        <v>419</v>
      </c>
      <c r="C174" s="20" t="s">
        <v>39</v>
      </c>
      <c r="D174" s="27">
        <f>D175</f>
        <v>1517500.76</v>
      </c>
      <c r="E174" s="27">
        <f t="shared" si="69"/>
        <v>117500.76</v>
      </c>
      <c r="F174" s="27">
        <f t="shared" si="69"/>
        <v>0</v>
      </c>
      <c r="G174" s="27">
        <f t="shared" si="58"/>
        <v>7.7430445570254607</v>
      </c>
      <c r="H174" s="28">
        <v>0</v>
      </c>
    </row>
    <row r="175" spans="1:8" s="69" customFormat="1" ht="23.25" customHeight="1" x14ac:dyDescent="0.2">
      <c r="A175" s="16" t="s">
        <v>18</v>
      </c>
      <c r="B175" s="20" t="s">
        <v>419</v>
      </c>
      <c r="C175" s="20" t="s">
        <v>19</v>
      </c>
      <c r="D175" s="27">
        <v>1517500.76</v>
      </c>
      <c r="E175" s="28">
        <v>117500.76</v>
      </c>
      <c r="F175" s="28">
        <v>0</v>
      </c>
      <c r="G175" s="27">
        <f t="shared" si="58"/>
        <v>7.7430445570254607</v>
      </c>
      <c r="H175" s="28">
        <v>0</v>
      </c>
    </row>
    <row r="176" spans="1:8" s="55" customFormat="1" ht="43.5" customHeight="1" x14ac:dyDescent="0.2">
      <c r="A176" s="46" t="s">
        <v>420</v>
      </c>
      <c r="B176" s="51" t="s">
        <v>421</v>
      </c>
      <c r="C176" s="51" t="s">
        <v>1</v>
      </c>
      <c r="D176" s="58">
        <f>D177</f>
        <v>30000</v>
      </c>
      <c r="E176" s="58">
        <f t="shared" ref="E176:F178" si="70">E177</f>
        <v>0</v>
      </c>
      <c r="F176" s="58">
        <f t="shared" si="70"/>
        <v>0</v>
      </c>
      <c r="G176" s="58">
        <f t="shared" si="58"/>
        <v>0</v>
      </c>
      <c r="H176" s="70">
        <v>0</v>
      </c>
    </row>
    <row r="177" spans="1:8" s="69" customFormat="1" ht="36.75" customHeight="1" x14ac:dyDescent="0.2">
      <c r="A177" s="16" t="s">
        <v>194</v>
      </c>
      <c r="B177" s="20" t="s">
        <v>422</v>
      </c>
      <c r="C177" s="20" t="s">
        <v>1</v>
      </c>
      <c r="D177" s="27">
        <f>D178</f>
        <v>30000</v>
      </c>
      <c r="E177" s="27">
        <f t="shared" si="70"/>
        <v>0</v>
      </c>
      <c r="F177" s="27">
        <f t="shared" si="70"/>
        <v>0</v>
      </c>
      <c r="G177" s="27">
        <f t="shared" si="58"/>
        <v>0</v>
      </c>
      <c r="H177" s="28">
        <v>0</v>
      </c>
    </row>
    <row r="178" spans="1:8" s="69" customFormat="1" ht="44.25" customHeight="1" x14ac:dyDescent="0.2">
      <c r="A178" s="16" t="s">
        <v>56</v>
      </c>
      <c r="B178" s="20" t="s">
        <v>422</v>
      </c>
      <c r="C178" s="20" t="s">
        <v>39</v>
      </c>
      <c r="D178" s="27">
        <f>D179</f>
        <v>30000</v>
      </c>
      <c r="E178" s="27">
        <f t="shared" si="70"/>
        <v>0</v>
      </c>
      <c r="F178" s="27">
        <f t="shared" si="70"/>
        <v>0</v>
      </c>
      <c r="G178" s="27">
        <f t="shared" si="58"/>
        <v>0</v>
      </c>
      <c r="H178" s="28">
        <v>0</v>
      </c>
    </row>
    <row r="179" spans="1:8" s="69" customFormat="1" ht="23.25" customHeight="1" x14ac:dyDescent="0.2">
      <c r="A179" s="16" t="s">
        <v>18</v>
      </c>
      <c r="B179" s="20" t="s">
        <v>422</v>
      </c>
      <c r="C179" s="20" t="s">
        <v>19</v>
      </c>
      <c r="D179" s="27">
        <v>30000</v>
      </c>
      <c r="E179" s="28">
        <v>0</v>
      </c>
      <c r="F179" s="28">
        <v>0</v>
      </c>
      <c r="G179" s="27">
        <f t="shared" si="58"/>
        <v>0</v>
      </c>
      <c r="H179" s="28">
        <v>0</v>
      </c>
    </row>
    <row r="180" spans="1:8" s="61" customFormat="1" ht="22.5" customHeight="1" outlineLevel="5" x14ac:dyDescent="0.2">
      <c r="A180" s="16" t="s">
        <v>423</v>
      </c>
      <c r="B180" s="17" t="s">
        <v>139</v>
      </c>
      <c r="C180" s="20" t="s">
        <v>1</v>
      </c>
      <c r="D180" s="27">
        <f t="shared" ref="D180:E180" si="71">D181</f>
        <v>310000</v>
      </c>
      <c r="E180" s="27">
        <f t="shared" si="71"/>
        <v>8823</v>
      </c>
      <c r="F180" s="27">
        <v>0</v>
      </c>
      <c r="G180" s="27">
        <f t="shared" si="58"/>
        <v>2.8461290322580646</v>
      </c>
      <c r="H180" s="28">
        <v>0</v>
      </c>
    </row>
    <row r="181" spans="1:8" s="61" customFormat="1" ht="41.25" customHeight="1" outlineLevel="5" x14ac:dyDescent="0.2">
      <c r="A181" s="46" t="s">
        <v>424</v>
      </c>
      <c r="B181" s="45" t="s">
        <v>266</v>
      </c>
      <c r="C181" s="51" t="s">
        <v>1</v>
      </c>
      <c r="D181" s="58">
        <f>D182</f>
        <v>310000</v>
      </c>
      <c r="E181" s="58">
        <f>E182</f>
        <v>8823</v>
      </c>
      <c r="F181" s="58">
        <v>0</v>
      </c>
      <c r="G181" s="58">
        <f t="shared" si="58"/>
        <v>2.8461290322580646</v>
      </c>
      <c r="H181" s="70">
        <v>0</v>
      </c>
    </row>
    <row r="182" spans="1:8" s="61" customFormat="1" ht="20.25" customHeight="1" outlineLevel="5" x14ac:dyDescent="0.2">
      <c r="A182" s="16" t="s">
        <v>190</v>
      </c>
      <c r="B182" s="17" t="s">
        <v>140</v>
      </c>
      <c r="C182" s="20" t="s">
        <v>1</v>
      </c>
      <c r="D182" s="27">
        <f t="shared" ref="D182:E183" si="72">D183</f>
        <v>310000</v>
      </c>
      <c r="E182" s="27">
        <f t="shared" si="72"/>
        <v>8823</v>
      </c>
      <c r="F182" s="27">
        <v>0</v>
      </c>
      <c r="G182" s="27">
        <f t="shared" si="58"/>
        <v>2.8461290322580646</v>
      </c>
      <c r="H182" s="28">
        <v>0</v>
      </c>
    </row>
    <row r="183" spans="1:8" s="61" customFormat="1" ht="33" customHeight="1" outlineLevel="5" x14ac:dyDescent="0.2">
      <c r="A183" s="16" t="s">
        <v>56</v>
      </c>
      <c r="B183" s="17" t="s">
        <v>140</v>
      </c>
      <c r="C183" s="20" t="s">
        <v>39</v>
      </c>
      <c r="D183" s="27">
        <f t="shared" si="72"/>
        <v>310000</v>
      </c>
      <c r="E183" s="27">
        <f t="shared" si="72"/>
        <v>8823</v>
      </c>
      <c r="F183" s="27">
        <v>0</v>
      </c>
      <c r="G183" s="27">
        <f t="shared" si="58"/>
        <v>2.8461290322580646</v>
      </c>
      <c r="H183" s="28">
        <v>0</v>
      </c>
    </row>
    <row r="184" spans="1:8" s="61" customFormat="1" ht="20.25" customHeight="1" outlineLevel="5" x14ac:dyDescent="0.2">
      <c r="A184" s="16" t="s">
        <v>18</v>
      </c>
      <c r="B184" s="17" t="s">
        <v>140</v>
      </c>
      <c r="C184" s="20" t="s">
        <v>19</v>
      </c>
      <c r="D184" s="27">
        <v>310000</v>
      </c>
      <c r="E184" s="28">
        <v>8823</v>
      </c>
      <c r="F184" s="28">
        <v>0</v>
      </c>
      <c r="G184" s="27">
        <f t="shared" si="58"/>
        <v>2.8461290322580646</v>
      </c>
      <c r="H184" s="28">
        <v>0</v>
      </c>
    </row>
    <row r="185" spans="1:8" s="69" customFormat="1" ht="20.25" customHeight="1" outlineLevel="5" x14ac:dyDescent="0.2">
      <c r="A185" s="16" t="s">
        <v>425</v>
      </c>
      <c r="B185" s="17" t="s">
        <v>426</v>
      </c>
      <c r="C185" s="20" t="s">
        <v>1</v>
      </c>
      <c r="D185" s="27">
        <f>D186</f>
        <v>270000</v>
      </c>
      <c r="E185" s="27">
        <f t="shared" ref="E185:F188" si="73">E186</f>
        <v>0</v>
      </c>
      <c r="F185" s="27">
        <f t="shared" si="73"/>
        <v>0</v>
      </c>
      <c r="G185" s="27">
        <f t="shared" si="58"/>
        <v>0</v>
      </c>
      <c r="H185" s="28">
        <v>0</v>
      </c>
    </row>
    <row r="186" spans="1:8" s="55" customFormat="1" ht="58.5" customHeight="1" outlineLevel="5" x14ac:dyDescent="0.2">
      <c r="A186" s="46" t="s">
        <v>427</v>
      </c>
      <c r="B186" s="56" t="s">
        <v>428</v>
      </c>
      <c r="C186" s="51" t="s">
        <v>1</v>
      </c>
      <c r="D186" s="58">
        <f>D187</f>
        <v>270000</v>
      </c>
      <c r="E186" s="58">
        <f t="shared" si="73"/>
        <v>0</v>
      </c>
      <c r="F186" s="58">
        <f t="shared" si="73"/>
        <v>0</v>
      </c>
      <c r="G186" s="58">
        <f t="shared" si="58"/>
        <v>0</v>
      </c>
      <c r="H186" s="70">
        <v>0</v>
      </c>
    </row>
    <row r="187" spans="1:8" s="69" customFormat="1" ht="39" customHeight="1" outlineLevel="5" x14ac:dyDescent="0.2">
      <c r="A187" s="16" t="s">
        <v>429</v>
      </c>
      <c r="B187" s="17" t="s">
        <v>430</v>
      </c>
      <c r="C187" s="20" t="s">
        <v>1</v>
      </c>
      <c r="D187" s="27">
        <f>D188</f>
        <v>270000</v>
      </c>
      <c r="E187" s="27">
        <f t="shared" si="73"/>
        <v>0</v>
      </c>
      <c r="F187" s="27">
        <f t="shared" si="73"/>
        <v>0</v>
      </c>
      <c r="G187" s="27">
        <f t="shared" si="58"/>
        <v>0</v>
      </c>
      <c r="H187" s="28">
        <v>0</v>
      </c>
    </row>
    <row r="188" spans="1:8" s="69" customFormat="1" ht="34.5" customHeight="1" outlineLevel="5" x14ac:dyDescent="0.2">
      <c r="A188" s="16" t="s">
        <v>56</v>
      </c>
      <c r="B188" s="17" t="s">
        <v>430</v>
      </c>
      <c r="C188" s="20" t="s">
        <v>39</v>
      </c>
      <c r="D188" s="27">
        <f>D189</f>
        <v>270000</v>
      </c>
      <c r="E188" s="27">
        <f t="shared" si="73"/>
        <v>0</v>
      </c>
      <c r="F188" s="27">
        <f t="shared" si="73"/>
        <v>0</v>
      </c>
      <c r="G188" s="27">
        <f t="shared" si="58"/>
        <v>0</v>
      </c>
      <c r="H188" s="28">
        <v>0</v>
      </c>
    </row>
    <row r="189" spans="1:8" s="69" customFormat="1" ht="20.25" customHeight="1" outlineLevel="5" x14ac:dyDescent="0.2">
      <c r="A189" s="16" t="s">
        <v>40</v>
      </c>
      <c r="B189" s="17" t="s">
        <v>430</v>
      </c>
      <c r="C189" s="20" t="s">
        <v>19</v>
      </c>
      <c r="D189" s="27">
        <v>270000</v>
      </c>
      <c r="E189" s="28">
        <v>0</v>
      </c>
      <c r="F189" s="28">
        <v>0</v>
      </c>
      <c r="G189" s="27">
        <f t="shared" si="58"/>
        <v>0</v>
      </c>
      <c r="H189" s="28">
        <v>0</v>
      </c>
    </row>
    <row r="190" spans="1:8" s="61" customFormat="1" ht="33.75" customHeight="1" outlineLevel="5" x14ac:dyDescent="0.2">
      <c r="A190" s="30" t="s">
        <v>97</v>
      </c>
      <c r="B190" s="26" t="s">
        <v>98</v>
      </c>
      <c r="C190" s="26" t="s">
        <v>1</v>
      </c>
      <c r="D190" s="59">
        <f>D191+D200</f>
        <v>23045422</v>
      </c>
      <c r="E190" s="59">
        <f>E191+E200</f>
        <v>6677111.6600000001</v>
      </c>
      <c r="F190" s="59">
        <v>6105348.0599999996</v>
      </c>
      <c r="G190" s="27">
        <f t="shared" si="58"/>
        <v>28.973700980611248</v>
      </c>
      <c r="H190" s="28">
        <f t="shared" si="59"/>
        <v>109.36496321554516</v>
      </c>
    </row>
    <row r="191" spans="1:8" s="61" customFormat="1" ht="33.75" customHeight="1" outlineLevel="5" x14ac:dyDescent="0.2">
      <c r="A191" s="46" t="s">
        <v>237</v>
      </c>
      <c r="B191" s="45" t="s">
        <v>238</v>
      </c>
      <c r="C191" s="54" t="s">
        <v>1</v>
      </c>
      <c r="D191" s="60">
        <f>D192+D195</f>
        <v>20503011</v>
      </c>
      <c r="E191" s="60">
        <f>E192+E195</f>
        <v>5462084.8900000006</v>
      </c>
      <c r="F191" s="60">
        <v>4969244.22</v>
      </c>
      <c r="G191" s="58">
        <f t="shared" si="58"/>
        <v>26.640403646079108</v>
      </c>
      <c r="H191" s="70">
        <f t="shared" si="59"/>
        <v>109.91781945464538</v>
      </c>
    </row>
    <row r="192" spans="1:8" s="61" customFormat="1" ht="43.5" customHeight="1" outlineLevel="5" x14ac:dyDescent="0.2">
      <c r="A192" s="30" t="s">
        <v>225</v>
      </c>
      <c r="B192" s="26" t="s">
        <v>86</v>
      </c>
      <c r="C192" s="26" t="s">
        <v>1</v>
      </c>
      <c r="D192" s="27">
        <f t="shared" ref="D192:E193" si="74">D193</f>
        <v>3552350</v>
      </c>
      <c r="E192" s="27">
        <f t="shared" si="74"/>
        <v>818305.15</v>
      </c>
      <c r="F192" s="27">
        <v>705327.59</v>
      </c>
      <c r="G192" s="27">
        <f t="shared" si="58"/>
        <v>23.035600377215086</v>
      </c>
      <c r="H192" s="28">
        <f t="shared" si="59"/>
        <v>116.01774290439994</v>
      </c>
    </row>
    <row r="193" spans="1:8" s="61" customFormat="1" ht="65.25" customHeight="1" outlineLevel="5" x14ac:dyDescent="0.2">
      <c r="A193" s="25" t="s">
        <v>118</v>
      </c>
      <c r="B193" s="26" t="s">
        <v>86</v>
      </c>
      <c r="C193" s="26" t="s">
        <v>29</v>
      </c>
      <c r="D193" s="27">
        <f t="shared" si="74"/>
        <v>3552350</v>
      </c>
      <c r="E193" s="27">
        <f t="shared" si="74"/>
        <v>818305.15</v>
      </c>
      <c r="F193" s="27">
        <v>705327.59</v>
      </c>
      <c r="G193" s="27">
        <f t="shared" si="58"/>
        <v>23.035600377215086</v>
      </c>
      <c r="H193" s="28">
        <f t="shared" si="59"/>
        <v>116.01774290439994</v>
      </c>
    </row>
    <row r="194" spans="1:8" s="61" customFormat="1" ht="30.75" customHeight="1" outlineLevel="5" x14ac:dyDescent="0.2">
      <c r="A194" s="25" t="s">
        <v>119</v>
      </c>
      <c r="B194" s="26" t="s">
        <v>86</v>
      </c>
      <c r="C194" s="26" t="s">
        <v>3</v>
      </c>
      <c r="D194" s="27">
        <v>3552350</v>
      </c>
      <c r="E194" s="27">
        <v>818305.15</v>
      </c>
      <c r="F194" s="27">
        <v>705327.59</v>
      </c>
      <c r="G194" s="27">
        <f t="shared" si="58"/>
        <v>23.035600377215086</v>
      </c>
      <c r="H194" s="28">
        <f t="shared" si="59"/>
        <v>116.01774290439994</v>
      </c>
    </row>
    <row r="195" spans="1:8" s="61" customFormat="1" ht="33" customHeight="1" x14ac:dyDescent="0.2">
      <c r="A195" s="25" t="s">
        <v>38</v>
      </c>
      <c r="B195" s="29" t="s">
        <v>87</v>
      </c>
      <c r="C195" s="29" t="s">
        <v>1</v>
      </c>
      <c r="D195" s="27">
        <f>D196+D198</f>
        <v>16950661</v>
      </c>
      <c r="E195" s="27">
        <f>E196+E198</f>
        <v>4643779.74</v>
      </c>
      <c r="F195" s="27">
        <v>4263916.63</v>
      </c>
      <c r="G195" s="27">
        <f t="shared" si="58"/>
        <v>27.395862261654575</v>
      </c>
      <c r="H195" s="28">
        <f t="shared" si="59"/>
        <v>108.90878370668331</v>
      </c>
    </row>
    <row r="196" spans="1:8" s="61" customFormat="1" ht="56.25" customHeight="1" x14ac:dyDescent="0.2">
      <c r="A196" s="16" t="s">
        <v>118</v>
      </c>
      <c r="B196" s="20" t="s">
        <v>87</v>
      </c>
      <c r="C196" s="20" t="s">
        <v>29</v>
      </c>
      <c r="D196" s="27">
        <f>D197</f>
        <v>16650271</v>
      </c>
      <c r="E196" s="27">
        <f>E197</f>
        <v>4625077.2</v>
      </c>
      <c r="F196" s="27">
        <v>4210468.2</v>
      </c>
      <c r="G196" s="27">
        <f t="shared" si="58"/>
        <v>27.777789322468088</v>
      </c>
      <c r="H196" s="28">
        <f t="shared" si="59"/>
        <v>109.84709966459312</v>
      </c>
    </row>
    <row r="197" spans="1:8" s="61" customFormat="1" ht="22.5" customHeight="1" x14ac:dyDescent="0.2">
      <c r="A197" s="16" t="s">
        <v>109</v>
      </c>
      <c r="B197" s="20" t="s">
        <v>87</v>
      </c>
      <c r="C197" s="20" t="s">
        <v>10</v>
      </c>
      <c r="D197" s="27">
        <v>16650271</v>
      </c>
      <c r="E197" s="27">
        <v>4625077.2</v>
      </c>
      <c r="F197" s="27">
        <v>4210468.2</v>
      </c>
      <c r="G197" s="27">
        <f t="shared" si="58"/>
        <v>27.777789322468088</v>
      </c>
      <c r="H197" s="28">
        <f t="shared" si="59"/>
        <v>109.84709966459312</v>
      </c>
    </row>
    <row r="198" spans="1:8" s="61" customFormat="1" ht="30.75" customHeight="1" x14ac:dyDescent="0.2">
      <c r="A198" s="16" t="s">
        <v>99</v>
      </c>
      <c r="B198" s="20" t="s">
        <v>87</v>
      </c>
      <c r="C198" s="20" t="s">
        <v>32</v>
      </c>
      <c r="D198" s="27">
        <f>D199</f>
        <v>300390</v>
      </c>
      <c r="E198" s="27">
        <f>E199</f>
        <v>18702.54</v>
      </c>
      <c r="F198" s="27">
        <v>53448.43</v>
      </c>
      <c r="G198" s="27">
        <f t="shared" si="58"/>
        <v>6.2260860880854887</v>
      </c>
      <c r="H198" s="28">
        <f t="shared" si="59"/>
        <v>34.99174812057155</v>
      </c>
    </row>
    <row r="199" spans="1:8" s="61" customFormat="1" ht="30.75" customHeight="1" x14ac:dyDescent="0.2">
      <c r="A199" s="16" t="s">
        <v>33</v>
      </c>
      <c r="B199" s="20" t="s">
        <v>87</v>
      </c>
      <c r="C199" s="20" t="s">
        <v>4</v>
      </c>
      <c r="D199" s="27">
        <v>300390</v>
      </c>
      <c r="E199" s="28">
        <v>18702.54</v>
      </c>
      <c r="F199" s="28">
        <v>53448.43</v>
      </c>
      <c r="G199" s="27">
        <f t="shared" si="58"/>
        <v>6.2260860880854887</v>
      </c>
      <c r="H199" s="28">
        <f t="shared" si="59"/>
        <v>34.99174812057155</v>
      </c>
    </row>
    <row r="200" spans="1:8" s="61" customFormat="1" ht="19.5" customHeight="1" x14ac:dyDescent="0.2">
      <c r="A200" s="46" t="s">
        <v>274</v>
      </c>
      <c r="B200" s="45" t="s">
        <v>275</v>
      </c>
      <c r="C200" s="51" t="s">
        <v>1</v>
      </c>
      <c r="D200" s="58">
        <f t="shared" ref="D200:E202" si="75">D201</f>
        <v>2542411</v>
      </c>
      <c r="E200" s="58">
        <f t="shared" si="75"/>
        <v>1215026.77</v>
      </c>
      <c r="F200" s="58">
        <v>1136103.8400000001</v>
      </c>
      <c r="G200" s="58">
        <f t="shared" si="58"/>
        <v>47.790336416889325</v>
      </c>
      <c r="H200" s="70">
        <f t="shared" si="59"/>
        <v>106.94680602435072</v>
      </c>
    </row>
    <row r="201" spans="1:8" s="61" customFormat="1" ht="19.5" customHeight="1" x14ac:dyDescent="0.2">
      <c r="A201" s="25" t="s">
        <v>107</v>
      </c>
      <c r="B201" s="29" t="s">
        <v>108</v>
      </c>
      <c r="C201" s="29" t="s">
        <v>1</v>
      </c>
      <c r="D201" s="27">
        <f t="shared" si="75"/>
        <v>2542411</v>
      </c>
      <c r="E201" s="27">
        <f t="shared" si="75"/>
        <v>1215026.77</v>
      </c>
      <c r="F201" s="27">
        <v>1136103.8400000001</v>
      </c>
      <c r="G201" s="27">
        <f t="shared" si="58"/>
        <v>47.790336416889325</v>
      </c>
      <c r="H201" s="28">
        <f t="shared" si="59"/>
        <v>106.94680602435072</v>
      </c>
    </row>
    <row r="202" spans="1:8" s="61" customFormat="1" ht="32.25" customHeight="1" x14ac:dyDescent="0.2">
      <c r="A202" s="19" t="s">
        <v>56</v>
      </c>
      <c r="B202" s="20" t="s">
        <v>108</v>
      </c>
      <c r="C202" s="20" t="s">
        <v>39</v>
      </c>
      <c r="D202" s="27">
        <f t="shared" si="75"/>
        <v>2542411</v>
      </c>
      <c r="E202" s="27">
        <f t="shared" si="75"/>
        <v>1215026.77</v>
      </c>
      <c r="F202" s="27">
        <v>1136103.8400000001</v>
      </c>
      <c r="G202" s="27">
        <f t="shared" si="58"/>
        <v>47.790336416889325</v>
      </c>
      <c r="H202" s="28">
        <f t="shared" si="59"/>
        <v>106.94680602435072</v>
      </c>
    </row>
    <row r="203" spans="1:8" s="61" customFormat="1" ht="20.25" customHeight="1" x14ac:dyDescent="0.2">
      <c r="A203" s="19" t="s">
        <v>40</v>
      </c>
      <c r="B203" s="20" t="s">
        <v>108</v>
      </c>
      <c r="C203" s="20" t="s">
        <v>41</v>
      </c>
      <c r="D203" s="27">
        <v>2542411</v>
      </c>
      <c r="E203" s="28">
        <v>1215026.77</v>
      </c>
      <c r="F203" s="28">
        <v>1136103.8400000001</v>
      </c>
      <c r="G203" s="27">
        <f t="shared" si="58"/>
        <v>47.790336416889325</v>
      </c>
      <c r="H203" s="28">
        <f t="shared" si="59"/>
        <v>106.94680602435072</v>
      </c>
    </row>
    <row r="204" spans="1:8" s="35" customFormat="1" ht="33.75" customHeight="1" outlineLevel="5" x14ac:dyDescent="0.2">
      <c r="A204" s="31" t="s">
        <v>180</v>
      </c>
      <c r="B204" s="32" t="s">
        <v>52</v>
      </c>
      <c r="C204" s="32" t="s">
        <v>1</v>
      </c>
      <c r="D204" s="39">
        <f>D205+D225+D267+D297+D302</f>
        <v>679061333.25</v>
      </c>
      <c r="E204" s="39">
        <f>E205+E225+E267+E297+E302</f>
        <v>119566794.07999998</v>
      </c>
      <c r="F204" s="39">
        <v>104779092.31999998</v>
      </c>
      <c r="G204" s="34">
        <f t="shared" si="58"/>
        <v>17.607657545122045</v>
      </c>
      <c r="H204" s="72">
        <f t="shared" si="59"/>
        <v>114.11321804052064</v>
      </c>
    </row>
    <row r="205" spans="1:8" s="61" customFormat="1" ht="25.5" x14ac:dyDescent="0.2">
      <c r="A205" s="25" t="s">
        <v>53</v>
      </c>
      <c r="B205" s="29" t="s">
        <v>54</v>
      </c>
      <c r="C205" s="29" t="s">
        <v>1</v>
      </c>
      <c r="D205" s="27">
        <f>D206+D213+D217+D221</f>
        <v>158636591</v>
      </c>
      <c r="E205" s="27">
        <f t="shared" ref="E205" si="76">E206+E213+E217+E221</f>
        <v>27136827.93</v>
      </c>
      <c r="F205" s="27">
        <v>22018038.709999997</v>
      </c>
      <c r="G205" s="27">
        <f t="shared" si="58"/>
        <v>17.106285352538873</v>
      </c>
      <c r="H205" s="28">
        <f t="shared" si="59"/>
        <v>123.24816159795009</v>
      </c>
    </row>
    <row r="206" spans="1:8" s="61" customFormat="1" ht="30.75" customHeight="1" x14ac:dyDescent="0.2">
      <c r="A206" s="49" t="s">
        <v>241</v>
      </c>
      <c r="B206" s="44" t="s">
        <v>242</v>
      </c>
      <c r="C206" s="57" t="s">
        <v>1</v>
      </c>
      <c r="D206" s="58">
        <f>D207+D210</f>
        <v>138122371</v>
      </c>
      <c r="E206" s="58">
        <f t="shared" ref="E206" si="77">E207+E210</f>
        <v>26722686.120000001</v>
      </c>
      <c r="F206" s="58">
        <v>21591141.829999998</v>
      </c>
      <c r="G206" s="58">
        <f t="shared" si="58"/>
        <v>19.347109325251882</v>
      </c>
      <c r="H206" s="70">
        <f t="shared" si="59"/>
        <v>123.76689630591902</v>
      </c>
    </row>
    <row r="207" spans="1:8" s="24" customFormat="1" ht="31.5" customHeight="1" x14ac:dyDescent="0.2">
      <c r="A207" s="16" t="s">
        <v>431</v>
      </c>
      <c r="B207" s="20" t="s">
        <v>57</v>
      </c>
      <c r="C207" s="21" t="s">
        <v>1</v>
      </c>
      <c r="D207" s="27">
        <f t="shared" ref="D207:E208" si="78">D208</f>
        <v>64798127</v>
      </c>
      <c r="E207" s="27">
        <f t="shared" si="78"/>
        <v>13769625.880000001</v>
      </c>
      <c r="F207" s="27">
        <v>10403976.58</v>
      </c>
      <c r="G207" s="27">
        <f t="shared" si="58"/>
        <v>21.25003687220774</v>
      </c>
      <c r="H207" s="28">
        <f t="shared" si="59"/>
        <v>132.34964317845476</v>
      </c>
    </row>
    <row r="208" spans="1:8" s="61" customFormat="1" ht="31.5" customHeight="1" x14ac:dyDescent="0.2">
      <c r="A208" s="16" t="s">
        <v>56</v>
      </c>
      <c r="B208" s="20" t="s">
        <v>57</v>
      </c>
      <c r="C208" s="20" t="s">
        <v>39</v>
      </c>
      <c r="D208" s="27">
        <f t="shared" si="78"/>
        <v>64798127</v>
      </c>
      <c r="E208" s="27">
        <f t="shared" si="78"/>
        <v>13769625.880000001</v>
      </c>
      <c r="F208" s="27">
        <v>10403976.58</v>
      </c>
      <c r="G208" s="27">
        <f t="shared" si="58"/>
        <v>21.25003687220774</v>
      </c>
      <c r="H208" s="28">
        <f t="shared" si="59"/>
        <v>132.34964317845476</v>
      </c>
    </row>
    <row r="209" spans="1:8" s="61" customFormat="1" ht="23.25" customHeight="1" x14ac:dyDescent="0.2">
      <c r="A209" s="16" t="s">
        <v>18</v>
      </c>
      <c r="B209" s="20" t="s">
        <v>57</v>
      </c>
      <c r="C209" s="21" t="s">
        <v>19</v>
      </c>
      <c r="D209" s="27">
        <v>64798127</v>
      </c>
      <c r="E209" s="27">
        <v>13769625.880000001</v>
      </c>
      <c r="F209" s="27">
        <v>10403976.58</v>
      </c>
      <c r="G209" s="27">
        <f t="shared" si="58"/>
        <v>21.25003687220774</v>
      </c>
      <c r="H209" s="28">
        <f t="shared" si="59"/>
        <v>132.34964317845476</v>
      </c>
    </row>
    <row r="210" spans="1:8" s="24" customFormat="1" ht="57.75" customHeight="1" x14ac:dyDescent="0.2">
      <c r="A210" s="19" t="s">
        <v>432</v>
      </c>
      <c r="B210" s="20" t="s">
        <v>55</v>
      </c>
      <c r="C210" s="20" t="s">
        <v>1</v>
      </c>
      <c r="D210" s="27">
        <f t="shared" ref="D210:E211" si="79">D211</f>
        <v>73324244</v>
      </c>
      <c r="E210" s="27">
        <f t="shared" si="79"/>
        <v>12953060.24</v>
      </c>
      <c r="F210" s="27">
        <v>11187165.25</v>
      </c>
      <c r="G210" s="27">
        <f t="shared" si="58"/>
        <v>17.665453516302193</v>
      </c>
      <c r="H210" s="28">
        <f t="shared" si="59"/>
        <v>115.78500853913818</v>
      </c>
    </row>
    <row r="211" spans="1:8" s="61" customFormat="1" ht="28.5" customHeight="1" x14ac:dyDescent="0.2">
      <c r="A211" s="16" t="s">
        <v>56</v>
      </c>
      <c r="B211" s="20" t="s">
        <v>55</v>
      </c>
      <c r="C211" s="20" t="s">
        <v>39</v>
      </c>
      <c r="D211" s="27">
        <f t="shared" si="79"/>
        <v>73324244</v>
      </c>
      <c r="E211" s="27">
        <f t="shared" si="79"/>
        <v>12953060.24</v>
      </c>
      <c r="F211" s="27">
        <v>11187165.25</v>
      </c>
      <c r="G211" s="27">
        <f t="shared" ref="G211:G274" si="80">E211/D211*100</f>
        <v>17.665453516302193</v>
      </c>
      <c r="H211" s="28">
        <f t="shared" ref="H211:H271" si="81">E211/F211*100</f>
        <v>115.78500853913818</v>
      </c>
    </row>
    <row r="212" spans="1:8" s="61" customFormat="1" ht="22.5" customHeight="1" x14ac:dyDescent="0.2">
      <c r="A212" s="16" t="s">
        <v>18</v>
      </c>
      <c r="B212" s="20" t="s">
        <v>55</v>
      </c>
      <c r="C212" s="21" t="s">
        <v>19</v>
      </c>
      <c r="D212" s="27">
        <v>73324244</v>
      </c>
      <c r="E212" s="27">
        <v>12953060.24</v>
      </c>
      <c r="F212" s="27">
        <v>11187165.25</v>
      </c>
      <c r="G212" s="27">
        <f t="shared" si="80"/>
        <v>17.665453516302193</v>
      </c>
      <c r="H212" s="28">
        <f t="shared" si="81"/>
        <v>115.78500853913818</v>
      </c>
    </row>
    <row r="213" spans="1:8" s="61" customFormat="1" ht="42" customHeight="1" x14ac:dyDescent="0.2">
      <c r="A213" s="48" t="s">
        <v>243</v>
      </c>
      <c r="B213" s="45" t="s">
        <v>244</v>
      </c>
      <c r="C213" s="78" t="s">
        <v>1</v>
      </c>
      <c r="D213" s="58">
        <f>D214</f>
        <v>3666780</v>
      </c>
      <c r="E213" s="58">
        <f t="shared" ref="E213" si="82">E214</f>
        <v>290769.11</v>
      </c>
      <c r="F213" s="58">
        <v>426896.88</v>
      </c>
      <c r="G213" s="58">
        <f t="shared" si="80"/>
        <v>7.9298215327889858</v>
      </c>
      <c r="H213" s="70">
        <f t="shared" si="81"/>
        <v>68.112259335322378</v>
      </c>
    </row>
    <row r="214" spans="1:8" s="24" customFormat="1" ht="35.25" customHeight="1" outlineLevel="5" x14ac:dyDescent="0.2">
      <c r="A214" s="16" t="s">
        <v>96</v>
      </c>
      <c r="B214" s="20" t="s">
        <v>59</v>
      </c>
      <c r="C214" s="21" t="s">
        <v>1</v>
      </c>
      <c r="D214" s="27">
        <f t="shared" ref="D214:E215" si="83">D215</f>
        <v>3666780</v>
      </c>
      <c r="E214" s="27">
        <f t="shared" si="83"/>
        <v>290769.11</v>
      </c>
      <c r="F214" s="27">
        <v>426896.88</v>
      </c>
      <c r="G214" s="27">
        <f t="shared" si="80"/>
        <v>7.9298215327889858</v>
      </c>
      <c r="H214" s="28">
        <f t="shared" si="81"/>
        <v>68.112259335322378</v>
      </c>
    </row>
    <row r="215" spans="1:8" s="10" customFormat="1" ht="30" customHeight="1" outlineLevel="5" x14ac:dyDescent="0.2">
      <c r="A215" s="16" t="s">
        <v>56</v>
      </c>
      <c r="B215" s="20" t="s">
        <v>59</v>
      </c>
      <c r="C215" s="20" t="s">
        <v>39</v>
      </c>
      <c r="D215" s="27">
        <f t="shared" si="83"/>
        <v>3666780</v>
      </c>
      <c r="E215" s="27">
        <f t="shared" si="83"/>
        <v>290769.11</v>
      </c>
      <c r="F215" s="27">
        <v>426896.88</v>
      </c>
      <c r="G215" s="27">
        <f t="shared" si="80"/>
        <v>7.9298215327889858</v>
      </c>
      <c r="H215" s="28">
        <f t="shared" si="81"/>
        <v>68.112259335322378</v>
      </c>
    </row>
    <row r="216" spans="1:8" s="61" customFormat="1" ht="22.5" customHeight="1" outlineLevel="5" x14ac:dyDescent="0.2">
      <c r="A216" s="16" t="s">
        <v>18</v>
      </c>
      <c r="B216" s="20" t="s">
        <v>59</v>
      </c>
      <c r="C216" s="21" t="s">
        <v>19</v>
      </c>
      <c r="D216" s="27">
        <v>3666780</v>
      </c>
      <c r="E216" s="28">
        <v>290769.11</v>
      </c>
      <c r="F216" s="28">
        <v>426896.88</v>
      </c>
      <c r="G216" s="27">
        <f t="shared" si="80"/>
        <v>7.9298215327889858</v>
      </c>
      <c r="H216" s="28">
        <f t="shared" si="81"/>
        <v>68.112259335322378</v>
      </c>
    </row>
    <row r="217" spans="1:8" s="61" customFormat="1" ht="42.75" customHeight="1" outlineLevel="5" x14ac:dyDescent="0.2">
      <c r="A217" s="48" t="s">
        <v>433</v>
      </c>
      <c r="B217" s="45" t="s">
        <v>245</v>
      </c>
      <c r="C217" s="78" t="s">
        <v>1</v>
      </c>
      <c r="D217" s="58">
        <f>D218</f>
        <v>16113540</v>
      </c>
      <c r="E217" s="58">
        <f t="shared" ref="E217" si="84">E218</f>
        <v>123372.7</v>
      </c>
      <c r="F217" s="58">
        <v>0</v>
      </c>
      <c r="G217" s="58">
        <f t="shared" si="80"/>
        <v>0.76564615844811257</v>
      </c>
      <c r="H217" s="70">
        <v>0</v>
      </c>
    </row>
    <row r="218" spans="1:8" s="24" customFormat="1" ht="29.25" customHeight="1" outlineLevel="5" x14ac:dyDescent="0.2">
      <c r="A218" s="16" t="s">
        <v>121</v>
      </c>
      <c r="B218" s="20" t="s">
        <v>122</v>
      </c>
      <c r="C218" s="21" t="s">
        <v>1</v>
      </c>
      <c r="D218" s="27">
        <f t="shared" ref="D218:E219" si="85">D219</f>
        <v>16113540</v>
      </c>
      <c r="E218" s="27">
        <f t="shared" si="85"/>
        <v>123372.7</v>
      </c>
      <c r="F218" s="27">
        <v>0</v>
      </c>
      <c r="G218" s="27">
        <f t="shared" si="80"/>
        <v>0.76564615844811257</v>
      </c>
      <c r="H218" s="28">
        <v>0</v>
      </c>
    </row>
    <row r="219" spans="1:8" s="61" customFormat="1" ht="31.5" customHeight="1" outlineLevel="5" x14ac:dyDescent="0.2">
      <c r="A219" s="16" t="s">
        <v>56</v>
      </c>
      <c r="B219" s="20" t="s">
        <v>122</v>
      </c>
      <c r="C219" s="21" t="s">
        <v>39</v>
      </c>
      <c r="D219" s="27">
        <f t="shared" si="85"/>
        <v>16113540</v>
      </c>
      <c r="E219" s="27">
        <f t="shared" si="85"/>
        <v>123372.7</v>
      </c>
      <c r="F219" s="27">
        <v>0</v>
      </c>
      <c r="G219" s="27">
        <f t="shared" si="80"/>
        <v>0.76564615844811257</v>
      </c>
      <c r="H219" s="28">
        <v>0</v>
      </c>
    </row>
    <row r="220" spans="1:8" s="61" customFormat="1" ht="21" customHeight="1" outlineLevel="5" x14ac:dyDescent="0.2">
      <c r="A220" s="16" t="s">
        <v>18</v>
      </c>
      <c r="B220" s="20" t="s">
        <v>122</v>
      </c>
      <c r="C220" s="21" t="s">
        <v>19</v>
      </c>
      <c r="D220" s="27">
        <v>16113540</v>
      </c>
      <c r="E220" s="27">
        <v>123372.7</v>
      </c>
      <c r="F220" s="27">
        <v>0</v>
      </c>
      <c r="G220" s="27">
        <f t="shared" si="80"/>
        <v>0.76564615844811257</v>
      </c>
      <c r="H220" s="28">
        <v>0</v>
      </c>
    </row>
    <row r="221" spans="1:8" s="61" customFormat="1" ht="30.75" customHeight="1" outlineLevel="5" x14ac:dyDescent="0.2">
      <c r="A221" s="48" t="s">
        <v>252</v>
      </c>
      <c r="B221" s="45" t="s">
        <v>246</v>
      </c>
      <c r="C221" s="78" t="s">
        <v>1</v>
      </c>
      <c r="D221" s="58">
        <f>D222</f>
        <v>733900</v>
      </c>
      <c r="E221" s="58">
        <f t="shared" ref="E221" si="86">E222</f>
        <v>0</v>
      </c>
      <c r="F221" s="58">
        <v>0</v>
      </c>
      <c r="G221" s="58">
        <f t="shared" si="80"/>
        <v>0</v>
      </c>
      <c r="H221" s="70">
        <v>0</v>
      </c>
    </row>
    <row r="222" spans="1:8" s="24" customFormat="1" ht="32.25" customHeight="1" outlineLevel="5" x14ac:dyDescent="0.2">
      <c r="A222" s="19" t="s">
        <v>194</v>
      </c>
      <c r="B222" s="20" t="s">
        <v>133</v>
      </c>
      <c r="C222" s="21" t="s">
        <v>1</v>
      </c>
      <c r="D222" s="27">
        <f t="shared" ref="D222:E223" si="87">D223</f>
        <v>733900</v>
      </c>
      <c r="E222" s="27">
        <f t="shared" si="87"/>
        <v>0</v>
      </c>
      <c r="F222" s="27">
        <v>0</v>
      </c>
      <c r="G222" s="27">
        <f t="shared" si="80"/>
        <v>0</v>
      </c>
      <c r="H222" s="28">
        <v>0</v>
      </c>
    </row>
    <row r="223" spans="1:8" s="61" customFormat="1" ht="29.25" customHeight="1" outlineLevel="5" x14ac:dyDescent="0.2">
      <c r="A223" s="19" t="s">
        <v>56</v>
      </c>
      <c r="B223" s="20" t="s">
        <v>133</v>
      </c>
      <c r="C223" s="21" t="s">
        <v>39</v>
      </c>
      <c r="D223" s="27">
        <f t="shared" si="87"/>
        <v>733900</v>
      </c>
      <c r="E223" s="27">
        <f t="shared" si="87"/>
        <v>0</v>
      </c>
      <c r="F223" s="27">
        <v>0</v>
      </c>
      <c r="G223" s="27">
        <f t="shared" si="80"/>
        <v>0</v>
      </c>
      <c r="H223" s="28">
        <v>0</v>
      </c>
    </row>
    <row r="224" spans="1:8" s="61" customFormat="1" ht="21" customHeight="1" outlineLevel="5" x14ac:dyDescent="0.2">
      <c r="A224" s="19" t="s">
        <v>18</v>
      </c>
      <c r="B224" s="20" t="s">
        <v>133</v>
      </c>
      <c r="C224" s="21" t="s">
        <v>19</v>
      </c>
      <c r="D224" s="27">
        <v>733900</v>
      </c>
      <c r="E224" s="27">
        <v>0</v>
      </c>
      <c r="F224" s="27">
        <v>0</v>
      </c>
      <c r="G224" s="27">
        <f t="shared" si="80"/>
        <v>0</v>
      </c>
      <c r="H224" s="28">
        <v>0</v>
      </c>
    </row>
    <row r="225" spans="1:8" s="61" customFormat="1" ht="22.5" customHeight="1" outlineLevel="5" x14ac:dyDescent="0.2">
      <c r="A225" s="30" t="s">
        <v>60</v>
      </c>
      <c r="B225" s="29" t="s">
        <v>61</v>
      </c>
      <c r="C225" s="40" t="s">
        <v>1</v>
      </c>
      <c r="D225" s="27">
        <f>D226+D233+D243+D250+D254</f>
        <v>438116507.94999999</v>
      </c>
      <c r="E225" s="27">
        <f>E226+E233+E243+E250+E254</f>
        <v>78119513.429999992</v>
      </c>
      <c r="F225" s="27">
        <v>70988728.309999987</v>
      </c>
      <c r="G225" s="27">
        <f t="shared" si="80"/>
        <v>17.830762368560503</v>
      </c>
      <c r="H225" s="28">
        <f t="shared" si="81"/>
        <v>110.04495402264519</v>
      </c>
    </row>
    <row r="226" spans="1:8" s="61" customFormat="1" ht="42.75" customHeight="1" outlineLevel="5" x14ac:dyDescent="0.2">
      <c r="A226" s="49" t="s">
        <v>247</v>
      </c>
      <c r="B226" s="44" t="s">
        <v>248</v>
      </c>
      <c r="C226" s="71" t="s">
        <v>1</v>
      </c>
      <c r="D226" s="58">
        <f>D227+D230</f>
        <v>363665358</v>
      </c>
      <c r="E226" s="58">
        <f t="shared" ref="E226" si="88">E227+E230</f>
        <v>67806056.090000004</v>
      </c>
      <c r="F226" s="58">
        <v>59813072.959999993</v>
      </c>
      <c r="G226" s="58">
        <f t="shared" si="80"/>
        <v>18.645178760744102</v>
      </c>
      <c r="H226" s="70">
        <f t="shared" si="81"/>
        <v>113.36327116205067</v>
      </c>
    </row>
    <row r="227" spans="1:8" s="61" customFormat="1" ht="33" customHeight="1" x14ac:dyDescent="0.2">
      <c r="A227" s="25" t="s">
        <v>224</v>
      </c>
      <c r="B227" s="29" t="s">
        <v>62</v>
      </c>
      <c r="C227" s="29" t="s">
        <v>1</v>
      </c>
      <c r="D227" s="27">
        <f t="shared" ref="D227:E228" si="89">D228</f>
        <v>127287997</v>
      </c>
      <c r="E227" s="27">
        <f t="shared" si="89"/>
        <v>29039139.649999999</v>
      </c>
      <c r="F227" s="27">
        <v>23892462.59</v>
      </c>
      <c r="G227" s="27">
        <f t="shared" si="80"/>
        <v>22.813729758038377</v>
      </c>
      <c r="H227" s="28">
        <f t="shared" si="81"/>
        <v>121.54100708795961</v>
      </c>
    </row>
    <row r="228" spans="1:8" s="61" customFormat="1" ht="33" customHeight="1" x14ac:dyDescent="0.2">
      <c r="A228" s="25" t="s">
        <v>56</v>
      </c>
      <c r="B228" s="29" t="s">
        <v>62</v>
      </c>
      <c r="C228" s="29" t="s">
        <v>39</v>
      </c>
      <c r="D228" s="27">
        <f t="shared" si="89"/>
        <v>127287997</v>
      </c>
      <c r="E228" s="27">
        <f t="shared" si="89"/>
        <v>29039139.649999999</v>
      </c>
      <c r="F228" s="27">
        <v>23892462.59</v>
      </c>
      <c r="G228" s="27">
        <f t="shared" si="80"/>
        <v>22.813729758038377</v>
      </c>
      <c r="H228" s="28">
        <f t="shared" si="81"/>
        <v>121.54100708795961</v>
      </c>
    </row>
    <row r="229" spans="1:8" s="61" customFormat="1" ht="21" customHeight="1" x14ac:dyDescent="0.2">
      <c r="A229" s="25" t="s">
        <v>18</v>
      </c>
      <c r="B229" s="29" t="s">
        <v>62</v>
      </c>
      <c r="C229" s="29" t="s">
        <v>19</v>
      </c>
      <c r="D229" s="27">
        <v>127287997</v>
      </c>
      <c r="E229" s="27">
        <v>29039139.649999999</v>
      </c>
      <c r="F229" s="27">
        <v>23892462.59</v>
      </c>
      <c r="G229" s="27">
        <f t="shared" si="80"/>
        <v>22.813729758038377</v>
      </c>
      <c r="H229" s="28">
        <f t="shared" si="81"/>
        <v>121.54100708795961</v>
      </c>
    </row>
    <row r="230" spans="1:8" s="69" customFormat="1" ht="69.75" customHeight="1" x14ac:dyDescent="0.2">
      <c r="A230" s="50" t="s">
        <v>434</v>
      </c>
      <c r="B230" s="29" t="s">
        <v>63</v>
      </c>
      <c r="C230" s="29" t="s">
        <v>1</v>
      </c>
      <c r="D230" s="27">
        <f t="shared" ref="D230:E231" si="90">D231</f>
        <v>236377361</v>
      </c>
      <c r="E230" s="27">
        <f t="shared" si="90"/>
        <v>38766916.439999998</v>
      </c>
      <c r="F230" s="27">
        <v>35920610.369999997</v>
      </c>
      <c r="G230" s="27">
        <f t="shared" si="80"/>
        <v>16.40043542071696</v>
      </c>
      <c r="H230" s="28">
        <f t="shared" si="81"/>
        <v>107.92388002509324</v>
      </c>
    </row>
    <row r="231" spans="1:8" s="61" customFormat="1" ht="32.25" customHeight="1" x14ac:dyDescent="0.2">
      <c r="A231" s="25" t="s">
        <v>56</v>
      </c>
      <c r="B231" s="29" t="s">
        <v>63</v>
      </c>
      <c r="C231" s="29" t="s">
        <v>39</v>
      </c>
      <c r="D231" s="27">
        <f t="shared" si="90"/>
        <v>236377361</v>
      </c>
      <c r="E231" s="27">
        <f t="shared" si="90"/>
        <v>38766916.439999998</v>
      </c>
      <c r="F231" s="27">
        <v>35920610.369999997</v>
      </c>
      <c r="G231" s="27">
        <f t="shared" si="80"/>
        <v>16.40043542071696</v>
      </c>
      <c r="H231" s="28">
        <f t="shared" si="81"/>
        <v>107.92388002509324</v>
      </c>
    </row>
    <row r="232" spans="1:8" s="61" customFormat="1" ht="22.5" customHeight="1" x14ac:dyDescent="0.2">
      <c r="A232" s="25" t="s">
        <v>18</v>
      </c>
      <c r="B232" s="29" t="s">
        <v>63</v>
      </c>
      <c r="C232" s="29" t="s">
        <v>19</v>
      </c>
      <c r="D232" s="27">
        <v>236377361</v>
      </c>
      <c r="E232" s="27">
        <v>38766916.439999998</v>
      </c>
      <c r="F232" s="27">
        <v>35920610.369999997</v>
      </c>
      <c r="G232" s="27">
        <f t="shared" si="80"/>
        <v>16.40043542071696</v>
      </c>
      <c r="H232" s="28">
        <f t="shared" si="81"/>
        <v>107.92388002509324</v>
      </c>
    </row>
    <row r="233" spans="1:8" s="61" customFormat="1" ht="30" customHeight="1" x14ac:dyDescent="0.2">
      <c r="A233" s="49" t="s">
        <v>435</v>
      </c>
      <c r="B233" s="44" t="s">
        <v>249</v>
      </c>
      <c r="C233" s="57" t="s">
        <v>1</v>
      </c>
      <c r="D233" s="58">
        <f>D234+D237+D240</f>
        <v>28044594.5</v>
      </c>
      <c r="E233" s="58">
        <f t="shared" ref="E233" si="91">E234+E237+E240</f>
        <v>5290398.96</v>
      </c>
      <c r="F233" s="58">
        <v>6007435.8300000001</v>
      </c>
      <c r="G233" s="58">
        <f t="shared" si="80"/>
        <v>18.864237669758428</v>
      </c>
      <c r="H233" s="70">
        <f t="shared" si="81"/>
        <v>88.064177624349256</v>
      </c>
    </row>
    <row r="234" spans="1:8" s="61" customFormat="1" ht="25.5" x14ac:dyDescent="0.2">
      <c r="A234" s="25" t="s">
        <v>58</v>
      </c>
      <c r="B234" s="29" t="s">
        <v>94</v>
      </c>
      <c r="C234" s="40" t="s">
        <v>1</v>
      </c>
      <c r="D234" s="27">
        <f t="shared" ref="D234:E235" si="92">D235</f>
        <v>2643050</v>
      </c>
      <c r="E234" s="27">
        <f t="shared" si="92"/>
        <v>484223.72</v>
      </c>
      <c r="F234" s="27">
        <v>372967.63</v>
      </c>
      <c r="G234" s="27">
        <f t="shared" si="80"/>
        <v>18.32064168290422</v>
      </c>
      <c r="H234" s="28">
        <f t="shared" si="81"/>
        <v>129.82995870177794</v>
      </c>
    </row>
    <row r="235" spans="1:8" s="61" customFormat="1" ht="31.5" customHeight="1" x14ac:dyDescent="0.2">
      <c r="A235" s="25" t="s">
        <v>56</v>
      </c>
      <c r="B235" s="29" t="s">
        <v>94</v>
      </c>
      <c r="C235" s="29" t="s">
        <v>39</v>
      </c>
      <c r="D235" s="27">
        <f t="shared" si="92"/>
        <v>2643050</v>
      </c>
      <c r="E235" s="27">
        <f t="shared" si="92"/>
        <v>484223.72</v>
      </c>
      <c r="F235" s="27">
        <v>372967.63</v>
      </c>
      <c r="G235" s="27">
        <f t="shared" si="80"/>
        <v>18.32064168290422</v>
      </c>
      <c r="H235" s="28">
        <f t="shared" si="81"/>
        <v>129.82995870177794</v>
      </c>
    </row>
    <row r="236" spans="1:8" s="61" customFormat="1" ht="19.5" customHeight="1" x14ac:dyDescent="0.2">
      <c r="A236" s="25" t="s">
        <v>18</v>
      </c>
      <c r="B236" s="29" t="s">
        <v>94</v>
      </c>
      <c r="C236" s="40" t="s">
        <v>19</v>
      </c>
      <c r="D236" s="27">
        <v>2643050</v>
      </c>
      <c r="E236" s="28">
        <v>484223.72</v>
      </c>
      <c r="F236" s="28">
        <v>372967.63</v>
      </c>
      <c r="G236" s="27">
        <f t="shared" si="80"/>
        <v>18.32064168290422</v>
      </c>
      <c r="H236" s="28">
        <f t="shared" si="81"/>
        <v>129.82995870177794</v>
      </c>
    </row>
    <row r="237" spans="1:8" s="61" customFormat="1" ht="34.5" customHeight="1" x14ac:dyDescent="0.2">
      <c r="A237" s="25" t="s">
        <v>436</v>
      </c>
      <c r="B237" s="29" t="s">
        <v>115</v>
      </c>
      <c r="C237" s="29" t="s">
        <v>1</v>
      </c>
      <c r="D237" s="27">
        <f t="shared" ref="D237:E238" si="93">D238</f>
        <v>9379920</v>
      </c>
      <c r="E237" s="27">
        <f t="shared" si="93"/>
        <v>1386800</v>
      </c>
      <c r="F237" s="27">
        <v>2034533.4</v>
      </c>
      <c r="G237" s="27">
        <f t="shared" si="80"/>
        <v>14.784774283789201</v>
      </c>
      <c r="H237" s="28">
        <f t="shared" si="81"/>
        <v>68.163049080442732</v>
      </c>
    </row>
    <row r="238" spans="1:8" s="61" customFormat="1" ht="30.75" customHeight="1" x14ac:dyDescent="0.2">
      <c r="A238" s="25" t="s">
        <v>56</v>
      </c>
      <c r="B238" s="29" t="s">
        <v>115</v>
      </c>
      <c r="C238" s="29" t="s">
        <v>39</v>
      </c>
      <c r="D238" s="27">
        <f t="shared" si="93"/>
        <v>9379920</v>
      </c>
      <c r="E238" s="27">
        <f t="shared" si="93"/>
        <v>1386800</v>
      </c>
      <c r="F238" s="27">
        <v>2034533.4</v>
      </c>
      <c r="G238" s="27">
        <f t="shared" si="80"/>
        <v>14.784774283789201</v>
      </c>
      <c r="H238" s="28">
        <f t="shared" si="81"/>
        <v>68.163049080442732</v>
      </c>
    </row>
    <row r="239" spans="1:8" s="61" customFormat="1" ht="18.75" customHeight="1" x14ac:dyDescent="0.2">
      <c r="A239" s="25" t="s">
        <v>18</v>
      </c>
      <c r="B239" s="29" t="s">
        <v>115</v>
      </c>
      <c r="C239" s="29" t="s">
        <v>19</v>
      </c>
      <c r="D239" s="27">
        <v>9379920</v>
      </c>
      <c r="E239" s="28">
        <v>1386800</v>
      </c>
      <c r="F239" s="28">
        <v>2034533.4</v>
      </c>
      <c r="G239" s="27">
        <f t="shared" si="80"/>
        <v>14.784774283789201</v>
      </c>
      <c r="H239" s="28">
        <f t="shared" si="81"/>
        <v>68.163049080442732</v>
      </c>
    </row>
    <row r="240" spans="1:8" s="61" customFormat="1" ht="57" customHeight="1" x14ac:dyDescent="0.2">
      <c r="A240" s="25" t="s">
        <v>222</v>
      </c>
      <c r="B240" s="29" t="s">
        <v>292</v>
      </c>
      <c r="C240" s="29" t="s">
        <v>1</v>
      </c>
      <c r="D240" s="27">
        <f t="shared" ref="D240:E241" si="94">D241</f>
        <v>16021624.5</v>
      </c>
      <c r="E240" s="27">
        <f t="shared" si="94"/>
        <v>3419375.24</v>
      </c>
      <c r="F240" s="27">
        <v>3599934.8</v>
      </c>
      <c r="G240" s="27">
        <f t="shared" si="80"/>
        <v>21.342250531461403</v>
      </c>
      <c r="H240" s="28">
        <f t="shared" si="81"/>
        <v>94.984365827958896</v>
      </c>
    </row>
    <row r="241" spans="1:8" s="61" customFormat="1" ht="31.5" customHeight="1" x14ac:dyDescent="0.2">
      <c r="A241" s="25" t="s">
        <v>56</v>
      </c>
      <c r="B241" s="29" t="s">
        <v>292</v>
      </c>
      <c r="C241" s="29" t="s">
        <v>39</v>
      </c>
      <c r="D241" s="27">
        <f t="shared" si="94"/>
        <v>16021624.5</v>
      </c>
      <c r="E241" s="27">
        <f t="shared" si="94"/>
        <v>3419375.24</v>
      </c>
      <c r="F241" s="27">
        <v>3599934.8</v>
      </c>
      <c r="G241" s="27">
        <f t="shared" si="80"/>
        <v>21.342250531461403</v>
      </c>
      <c r="H241" s="28">
        <f t="shared" si="81"/>
        <v>94.984365827958896</v>
      </c>
    </row>
    <row r="242" spans="1:8" s="61" customFormat="1" ht="23.25" customHeight="1" x14ac:dyDescent="0.2">
      <c r="A242" s="25" t="s">
        <v>18</v>
      </c>
      <c r="B242" s="29" t="s">
        <v>292</v>
      </c>
      <c r="C242" s="29" t="s">
        <v>19</v>
      </c>
      <c r="D242" s="27">
        <v>16021624.5</v>
      </c>
      <c r="E242" s="28">
        <v>3419375.24</v>
      </c>
      <c r="F242" s="28">
        <v>3599934.8</v>
      </c>
      <c r="G242" s="27">
        <f t="shared" si="80"/>
        <v>21.342250531461403</v>
      </c>
      <c r="H242" s="28">
        <f t="shared" si="81"/>
        <v>94.984365827958896</v>
      </c>
    </row>
    <row r="243" spans="1:8" s="61" customFormat="1" ht="30.75" customHeight="1" x14ac:dyDescent="0.2">
      <c r="A243" s="49" t="s">
        <v>250</v>
      </c>
      <c r="B243" s="44" t="s">
        <v>251</v>
      </c>
      <c r="C243" s="57" t="s">
        <v>1</v>
      </c>
      <c r="D243" s="58">
        <f>D244+D247</f>
        <v>12865251.51</v>
      </c>
      <c r="E243" s="58">
        <f t="shared" ref="E243:F243" si="95">E244+E247</f>
        <v>0</v>
      </c>
      <c r="F243" s="58">
        <f t="shared" si="95"/>
        <v>0</v>
      </c>
      <c r="G243" s="58">
        <f t="shared" si="80"/>
        <v>0</v>
      </c>
      <c r="H243" s="70">
        <v>0</v>
      </c>
    </row>
    <row r="244" spans="1:8" s="61" customFormat="1" ht="32.25" customHeight="1" x14ac:dyDescent="0.2">
      <c r="A244" s="25" t="s">
        <v>188</v>
      </c>
      <c r="B244" s="29" t="s">
        <v>187</v>
      </c>
      <c r="C244" s="29" t="s">
        <v>1</v>
      </c>
      <c r="D244" s="27">
        <f t="shared" ref="D244:E245" si="96">D245</f>
        <v>11350100</v>
      </c>
      <c r="E244" s="27">
        <f t="shared" si="96"/>
        <v>0</v>
      </c>
      <c r="F244" s="27">
        <v>0</v>
      </c>
      <c r="G244" s="27">
        <f t="shared" si="80"/>
        <v>0</v>
      </c>
      <c r="H244" s="28">
        <v>0</v>
      </c>
    </row>
    <row r="245" spans="1:8" s="61" customFormat="1" ht="30" customHeight="1" x14ac:dyDescent="0.2">
      <c r="A245" s="25" t="s">
        <v>56</v>
      </c>
      <c r="B245" s="29" t="s">
        <v>187</v>
      </c>
      <c r="C245" s="29" t="s">
        <v>39</v>
      </c>
      <c r="D245" s="27">
        <f t="shared" si="96"/>
        <v>11350100</v>
      </c>
      <c r="E245" s="27">
        <f t="shared" si="96"/>
        <v>0</v>
      </c>
      <c r="F245" s="27">
        <v>0</v>
      </c>
      <c r="G245" s="27">
        <f t="shared" si="80"/>
        <v>0</v>
      </c>
      <c r="H245" s="28">
        <v>0</v>
      </c>
    </row>
    <row r="246" spans="1:8" s="61" customFormat="1" ht="23.25" customHeight="1" x14ac:dyDescent="0.2">
      <c r="A246" s="25" t="s">
        <v>18</v>
      </c>
      <c r="B246" s="29" t="s">
        <v>187</v>
      </c>
      <c r="C246" s="29" t="s">
        <v>19</v>
      </c>
      <c r="D246" s="27">
        <v>11350100</v>
      </c>
      <c r="E246" s="27">
        <v>0</v>
      </c>
      <c r="F246" s="27">
        <v>0</v>
      </c>
      <c r="G246" s="27">
        <f t="shared" si="80"/>
        <v>0</v>
      </c>
      <c r="H246" s="28">
        <v>0</v>
      </c>
    </row>
    <row r="247" spans="1:8" s="69" customFormat="1" ht="46.5" customHeight="1" x14ac:dyDescent="0.2">
      <c r="A247" s="25" t="s">
        <v>437</v>
      </c>
      <c r="B247" s="29" t="s">
        <v>349</v>
      </c>
      <c r="C247" s="29" t="s">
        <v>1</v>
      </c>
      <c r="D247" s="27">
        <f t="shared" ref="D247:E248" si="97">D248</f>
        <v>1515151.51</v>
      </c>
      <c r="E247" s="27">
        <f t="shared" si="97"/>
        <v>0</v>
      </c>
      <c r="F247" s="27">
        <v>0</v>
      </c>
      <c r="G247" s="27">
        <f t="shared" si="80"/>
        <v>0</v>
      </c>
      <c r="H247" s="28">
        <v>0</v>
      </c>
    </row>
    <row r="248" spans="1:8" s="69" customFormat="1" ht="32.25" customHeight="1" x14ac:dyDescent="0.2">
      <c r="A248" s="25" t="s">
        <v>56</v>
      </c>
      <c r="B248" s="29" t="s">
        <v>349</v>
      </c>
      <c r="C248" s="29" t="s">
        <v>39</v>
      </c>
      <c r="D248" s="27">
        <f t="shared" si="97"/>
        <v>1515151.51</v>
      </c>
      <c r="E248" s="27">
        <f t="shared" si="97"/>
        <v>0</v>
      </c>
      <c r="F248" s="27">
        <v>0</v>
      </c>
      <c r="G248" s="27">
        <f t="shared" si="80"/>
        <v>0</v>
      </c>
      <c r="H248" s="28">
        <v>0</v>
      </c>
    </row>
    <row r="249" spans="1:8" s="69" customFormat="1" ht="23.25" customHeight="1" x14ac:dyDescent="0.2">
      <c r="A249" s="25" t="s">
        <v>18</v>
      </c>
      <c r="B249" s="29" t="s">
        <v>349</v>
      </c>
      <c r="C249" s="29" t="s">
        <v>19</v>
      </c>
      <c r="D249" s="27">
        <v>1515151.51</v>
      </c>
      <c r="E249" s="27">
        <v>0</v>
      </c>
      <c r="F249" s="27">
        <v>0</v>
      </c>
      <c r="G249" s="27">
        <f t="shared" si="80"/>
        <v>0</v>
      </c>
      <c r="H249" s="28">
        <v>0</v>
      </c>
    </row>
    <row r="250" spans="1:8" s="61" customFormat="1" ht="30" customHeight="1" x14ac:dyDescent="0.2">
      <c r="A250" s="49" t="s">
        <v>252</v>
      </c>
      <c r="B250" s="44" t="s">
        <v>253</v>
      </c>
      <c r="C250" s="57" t="s">
        <v>1</v>
      </c>
      <c r="D250" s="58">
        <f>D251</f>
        <v>3004160</v>
      </c>
      <c r="E250" s="58">
        <f t="shared" ref="E250:F250" si="98">E251</f>
        <v>0</v>
      </c>
      <c r="F250" s="58">
        <f t="shared" si="98"/>
        <v>0</v>
      </c>
      <c r="G250" s="58">
        <f t="shared" si="80"/>
        <v>0</v>
      </c>
      <c r="H250" s="70">
        <v>0</v>
      </c>
    </row>
    <row r="251" spans="1:8" s="61" customFormat="1" ht="33.75" customHeight="1" x14ac:dyDescent="0.2">
      <c r="A251" s="30" t="s">
        <v>194</v>
      </c>
      <c r="B251" s="29" t="s">
        <v>134</v>
      </c>
      <c r="C251" s="29" t="s">
        <v>1</v>
      </c>
      <c r="D251" s="27">
        <f t="shared" ref="D251:E252" si="99">D252</f>
        <v>3004160</v>
      </c>
      <c r="E251" s="27">
        <f t="shared" si="99"/>
        <v>0</v>
      </c>
      <c r="F251" s="27">
        <v>0</v>
      </c>
      <c r="G251" s="27">
        <f t="shared" si="80"/>
        <v>0</v>
      </c>
      <c r="H251" s="28">
        <v>0</v>
      </c>
    </row>
    <row r="252" spans="1:8" s="61" customFormat="1" ht="37.5" customHeight="1" x14ac:dyDescent="0.2">
      <c r="A252" s="30" t="s">
        <v>56</v>
      </c>
      <c r="B252" s="29" t="s">
        <v>134</v>
      </c>
      <c r="C252" s="29" t="s">
        <v>39</v>
      </c>
      <c r="D252" s="27">
        <f t="shared" si="99"/>
        <v>3004160</v>
      </c>
      <c r="E252" s="27">
        <f t="shared" si="99"/>
        <v>0</v>
      </c>
      <c r="F252" s="27">
        <v>0</v>
      </c>
      <c r="G252" s="27">
        <f t="shared" si="80"/>
        <v>0</v>
      </c>
      <c r="H252" s="28">
        <v>0</v>
      </c>
    </row>
    <row r="253" spans="1:8" s="61" customFormat="1" ht="18.75" customHeight="1" x14ac:dyDescent="0.2">
      <c r="A253" s="30" t="s">
        <v>18</v>
      </c>
      <c r="B253" s="29" t="s">
        <v>134</v>
      </c>
      <c r="C253" s="29" t="s">
        <v>19</v>
      </c>
      <c r="D253" s="27">
        <v>3004160</v>
      </c>
      <c r="E253" s="27">
        <v>0</v>
      </c>
      <c r="F253" s="27">
        <v>0</v>
      </c>
      <c r="G253" s="27">
        <f t="shared" si="80"/>
        <v>0</v>
      </c>
      <c r="H253" s="28">
        <v>0</v>
      </c>
    </row>
    <row r="254" spans="1:8" s="67" customFormat="1" ht="52.5" customHeight="1" x14ac:dyDescent="0.2">
      <c r="A254" s="53" t="s">
        <v>350</v>
      </c>
      <c r="B254" s="57" t="s">
        <v>351</v>
      </c>
      <c r="C254" s="57" t="s">
        <v>1</v>
      </c>
      <c r="D254" s="58">
        <f>D255+D258+D261+D264</f>
        <v>30537143.940000001</v>
      </c>
      <c r="E254" s="58">
        <f t="shared" ref="E254" si="100">E255+E258+E261+E264</f>
        <v>5023058.38</v>
      </c>
      <c r="F254" s="58">
        <v>5168219.5200000005</v>
      </c>
      <c r="G254" s="58">
        <f t="shared" si="80"/>
        <v>16.449011701518014</v>
      </c>
      <c r="H254" s="70">
        <f t="shared" si="81"/>
        <v>97.191273717413608</v>
      </c>
    </row>
    <row r="255" spans="1:8" s="69" customFormat="1" ht="73.5" customHeight="1" x14ac:dyDescent="0.2">
      <c r="A255" s="30" t="s">
        <v>352</v>
      </c>
      <c r="B255" s="29" t="s">
        <v>353</v>
      </c>
      <c r="C255" s="29" t="s">
        <v>1</v>
      </c>
      <c r="D255" s="27">
        <f>D256</f>
        <v>703080</v>
      </c>
      <c r="E255" s="27">
        <f t="shared" ref="E255:E256" si="101">E256</f>
        <v>118482</v>
      </c>
      <c r="F255" s="27">
        <v>107033</v>
      </c>
      <c r="G255" s="27">
        <f t="shared" si="80"/>
        <v>16.851851851851851</v>
      </c>
      <c r="H255" s="28">
        <f t="shared" si="81"/>
        <v>110.69670101744322</v>
      </c>
    </row>
    <row r="256" spans="1:8" s="69" customFormat="1" ht="30.75" customHeight="1" x14ac:dyDescent="0.2">
      <c r="A256" s="30" t="s">
        <v>56</v>
      </c>
      <c r="B256" s="29" t="s">
        <v>353</v>
      </c>
      <c r="C256" s="29" t="s">
        <v>39</v>
      </c>
      <c r="D256" s="27">
        <f>D257</f>
        <v>703080</v>
      </c>
      <c r="E256" s="27">
        <f t="shared" si="101"/>
        <v>118482</v>
      </c>
      <c r="F256" s="27">
        <v>107033</v>
      </c>
      <c r="G256" s="27">
        <f t="shared" si="80"/>
        <v>16.851851851851851</v>
      </c>
      <c r="H256" s="28">
        <f t="shared" si="81"/>
        <v>110.69670101744322</v>
      </c>
    </row>
    <row r="257" spans="1:8" s="69" customFormat="1" ht="30.75" customHeight="1" x14ac:dyDescent="0.2">
      <c r="A257" s="30" t="s">
        <v>18</v>
      </c>
      <c r="B257" s="29" t="s">
        <v>353</v>
      </c>
      <c r="C257" s="29" t="s">
        <v>19</v>
      </c>
      <c r="D257" s="27">
        <v>703080</v>
      </c>
      <c r="E257" s="27">
        <v>118482</v>
      </c>
      <c r="F257" s="27">
        <v>107033</v>
      </c>
      <c r="G257" s="27">
        <f t="shared" si="80"/>
        <v>16.851851851851851</v>
      </c>
      <c r="H257" s="28">
        <f t="shared" si="81"/>
        <v>110.69670101744322</v>
      </c>
    </row>
    <row r="258" spans="1:8" s="69" customFormat="1" ht="64.5" customHeight="1" x14ac:dyDescent="0.2">
      <c r="A258" s="30" t="s">
        <v>303</v>
      </c>
      <c r="B258" s="29" t="s">
        <v>354</v>
      </c>
      <c r="C258" s="29" t="s">
        <v>1</v>
      </c>
      <c r="D258" s="27">
        <f>D259</f>
        <v>2147183.94</v>
      </c>
      <c r="E258" s="27">
        <f t="shared" ref="E258:E259" si="102">E259</f>
        <v>336925.62</v>
      </c>
      <c r="F258" s="27">
        <v>374818.62</v>
      </c>
      <c r="G258" s="27">
        <f t="shared" si="80"/>
        <v>15.691511738859223</v>
      </c>
      <c r="H258" s="28">
        <f t="shared" si="81"/>
        <v>89.890310145211032</v>
      </c>
    </row>
    <row r="259" spans="1:8" s="69" customFormat="1" ht="30.75" customHeight="1" x14ac:dyDescent="0.2">
      <c r="A259" s="30" t="s">
        <v>56</v>
      </c>
      <c r="B259" s="29" t="s">
        <v>354</v>
      </c>
      <c r="C259" s="29" t="s">
        <v>39</v>
      </c>
      <c r="D259" s="27">
        <f>D260</f>
        <v>2147183.94</v>
      </c>
      <c r="E259" s="27">
        <f t="shared" si="102"/>
        <v>336925.62</v>
      </c>
      <c r="F259" s="27">
        <v>374818.62</v>
      </c>
      <c r="G259" s="27">
        <f t="shared" si="80"/>
        <v>15.691511738859223</v>
      </c>
      <c r="H259" s="28">
        <f t="shared" si="81"/>
        <v>89.890310145211032</v>
      </c>
    </row>
    <row r="260" spans="1:8" s="69" customFormat="1" ht="30.75" customHeight="1" x14ac:dyDescent="0.2">
      <c r="A260" s="30" t="s">
        <v>18</v>
      </c>
      <c r="B260" s="29" t="s">
        <v>354</v>
      </c>
      <c r="C260" s="29" t="s">
        <v>19</v>
      </c>
      <c r="D260" s="27">
        <v>2147183.94</v>
      </c>
      <c r="E260" s="27">
        <v>336925.62</v>
      </c>
      <c r="F260" s="27">
        <v>374818.62</v>
      </c>
      <c r="G260" s="27">
        <f t="shared" si="80"/>
        <v>15.691511738859223</v>
      </c>
      <c r="H260" s="28">
        <f t="shared" si="81"/>
        <v>89.890310145211032</v>
      </c>
    </row>
    <row r="261" spans="1:8" s="69" customFormat="1" ht="101.25" customHeight="1" x14ac:dyDescent="0.2">
      <c r="A261" s="30" t="s">
        <v>438</v>
      </c>
      <c r="B261" s="29" t="s">
        <v>355</v>
      </c>
      <c r="C261" s="29" t="s">
        <v>1</v>
      </c>
      <c r="D261" s="27">
        <f>D262</f>
        <v>27686880</v>
      </c>
      <c r="E261" s="27">
        <f t="shared" ref="E261:E262" si="103">E262</f>
        <v>4567650.76</v>
      </c>
      <c r="F261" s="27">
        <v>4446367.9000000004</v>
      </c>
      <c r="G261" s="27">
        <f t="shared" si="80"/>
        <v>16.49752792658472</v>
      </c>
      <c r="H261" s="28">
        <f t="shared" si="81"/>
        <v>102.72768386979403</v>
      </c>
    </row>
    <row r="262" spans="1:8" s="69" customFormat="1" ht="30.75" customHeight="1" x14ac:dyDescent="0.2">
      <c r="A262" s="30" t="s">
        <v>56</v>
      </c>
      <c r="B262" s="29" t="s">
        <v>355</v>
      </c>
      <c r="C262" s="29" t="s">
        <v>39</v>
      </c>
      <c r="D262" s="27">
        <f>D263</f>
        <v>27686880</v>
      </c>
      <c r="E262" s="27">
        <f t="shared" si="103"/>
        <v>4567650.76</v>
      </c>
      <c r="F262" s="27">
        <v>4446367.9000000004</v>
      </c>
      <c r="G262" s="27">
        <f t="shared" si="80"/>
        <v>16.49752792658472</v>
      </c>
      <c r="H262" s="28">
        <f t="shared" si="81"/>
        <v>102.72768386979403</v>
      </c>
    </row>
    <row r="263" spans="1:8" s="69" customFormat="1" ht="30.75" customHeight="1" x14ac:dyDescent="0.2">
      <c r="A263" s="30" t="s">
        <v>18</v>
      </c>
      <c r="B263" s="29" t="s">
        <v>355</v>
      </c>
      <c r="C263" s="29" t="s">
        <v>19</v>
      </c>
      <c r="D263" s="27">
        <v>27686880</v>
      </c>
      <c r="E263" s="27">
        <v>4567650.76</v>
      </c>
      <c r="F263" s="27">
        <v>4446367.9000000004</v>
      </c>
      <c r="G263" s="27">
        <f t="shared" si="80"/>
        <v>16.49752792658472</v>
      </c>
      <c r="H263" s="28">
        <f t="shared" si="81"/>
        <v>102.72768386979403</v>
      </c>
    </row>
    <row r="264" spans="1:8" s="69" customFormat="1" ht="30.75" customHeight="1" x14ac:dyDescent="0.2">
      <c r="A264" s="30" t="s">
        <v>356</v>
      </c>
      <c r="B264" s="29" t="s">
        <v>357</v>
      </c>
      <c r="C264" s="29" t="s">
        <v>1</v>
      </c>
      <c r="D264" s="27">
        <f>D265</f>
        <v>0</v>
      </c>
      <c r="E264" s="27">
        <f t="shared" ref="E264:E265" si="104">E265</f>
        <v>0</v>
      </c>
      <c r="F264" s="27">
        <v>240000</v>
      </c>
      <c r="G264" s="27">
        <v>0</v>
      </c>
      <c r="H264" s="28">
        <f t="shared" si="81"/>
        <v>0</v>
      </c>
    </row>
    <row r="265" spans="1:8" s="69" customFormat="1" ht="30.75" customHeight="1" x14ac:dyDescent="0.2">
      <c r="A265" s="30" t="s">
        <v>73</v>
      </c>
      <c r="B265" s="29" t="s">
        <v>357</v>
      </c>
      <c r="C265" s="29" t="s">
        <v>74</v>
      </c>
      <c r="D265" s="27">
        <f>D266</f>
        <v>0</v>
      </c>
      <c r="E265" s="27">
        <f t="shared" si="104"/>
        <v>0</v>
      </c>
      <c r="F265" s="27">
        <v>240000</v>
      </c>
      <c r="G265" s="27">
        <v>0</v>
      </c>
      <c r="H265" s="28">
        <f t="shared" si="81"/>
        <v>0</v>
      </c>
    </row>
    <row r="266" spans="1:8" s="69" customFormat="1" ht="30.75" customHeight="1" x14ac:dyDescent="0.2">
      <c r="A266" s="30" t="s">
        <v>20</v>
      </c>
      <c r="B266" s="29" t="s">
        <v>357</v>
      </c>
      <c r="C266" s="29" t="s">
        <v>21</v>
      </c>
      <c r="D266" s="27">
        <v>0</v>
      </c>
      <c r="E266" s="27">
        <v>0</v>
      </c>
      <c r="F266" s="27">
        <v>240000</v>
      </c>
      <c r="G266" s="27">
        <v>0</v>
      </c>
      <c r="H266" s="28">
        <f t="shared" si="81"/>
        <v>0</v>
      </c>
    </row>
    <row r="267" spans="1:8" s="61" customFormat="1" ht="46.5" customHeight="1" x14ac:dyDescent="0.2">
      <c r="A267" s="25" t="s">
        <v>64</v>
      </c>
      <c r="B267" s="29" t="s">
        <v>65</v>
      </c>
      <c r="C267" s="29" t="s">
        <v>1</v>
      </c>
      <c r="D267" s="27">
        <f>D268+D275+D287+D291</f>
        <v>54516026.299999997</v>
      </c>
      <c r="E267" s="27">
        <f t="shared" ref="E267" si="105">E268+E275+E287+E291</f>
        <v>8726558.5399999991</v>
      </c>
      <c r="F267" s="27">
        <v>6726749.8200000003</v>
      </c>
      <c r="G267" s="27">
        <f t="shared" si="80"/>
        <v>16.007326894990509</v>
      </c>
      <c r="H267" s="28">
        <f t="shared" si="81"/>
        <v>129.72919721280786</v>
      </c>
    </row>
    <row r="268" spans="1:8" s="61" customFormat="1" ht="46.5" customHeight="1" x14ac:dyDescent="0.2">
      <c r="A268" s="49" t="s">
        <v>254</v>
      </c>
      <c r="B268" s="44" t="s">
        <v>255</v>
      </c>
      <c r="C268" s="57" t="s">
        <v>1</v>
      </c>
      <c r="D268" s="58">
        <f>D269+D272</f>
        <v>46735764</v>
      </c>
      <c r="E268" s="58">
        <f t="shared" ref="E268" si="106">E269+E272</f>
        <v>8726558.5399999991</v>
      </c>
      <c r="F268" s="58">
        <v>6726749.8200000003</v>
      </c>
      <c r="G268" s="58">
        <f t="shared" si="80"/>
        <v>18.672121290239311</v>
      </c>
      <c r="H268" s="70">
        <f t="shared" si="81"/>
        <v>129.72919721280786</v>
      </c>
    </row>
    <row r="269" spans="1:8" s="61" customFormat="1" ht="32.25" customHeight="1" x14ac:dyDescent="0.2">
      <c r="A269" s="25" t="s">
        <v>66</v>
      </c>
      <c r="B269" s="29" t="s">
        <v>67</v>
      </c>
      <c r="C269" s="29" t="s">
        <v>1</v>
      </c>
      <c r="D269" s="27">
        <f t="shared" ref="D269:E270" si="107">D270</f>
        <v>45052929</v>
      </c>
      <c r="E269" s="27">
        <f t="shared" si="107"/>
        <v>8389931.3599999994</v>
      </c>
      <c r="F269" s="27">
        <v>6726749.8200000003</v>
      </c>
      <c r="G269" s="27">
        <f t="shared" si="80"/>
        <v>18.622388258042001</v>
      </c>
      <c r="H269" s="28">
        <f t="shared" si="81"/>
        <v>124.72489069022636</v>
      </c>
    </row>
    <row r="270" spans="1:8" s="61" customFormat="1" ht="33" customHeight="1" x14ac:dyDescent="0.2">
      <c r="A270" s="25" t="s">
        <v>56</v>
      </c>
      <c r="B270" s="29" t="s">
        <v>67</v>
      </c>
      <c r="C270" s="29" t="s">
        <v>39</v>
      </c>
      <c r="D270" s="27">
        <f t="shared" si="107"/>
        <v>45052929</v>
      </c>
      <c r="E270" s="27">
        <f t="shared" si="107"/>
        <v>8389931.3599999994</v>
      </c>
      <c r="F270" s="27">
        <v>6726749.8200000003</v>
      </c>
      <c r="G270" s="27">
        <f t="shared" si="80"/>
        <v>18.622388258042001</v>
      </c>
      <c r="H270" s="28">
        <f t="shared" si="81"/>
        <v>124.72489069022636</v>
      </c>
    </row>
    <row r="271" spans="1:8" s="61" customFormat="1" ht="23.25" customHeight="1" x14ac:dyDescent="0.2">
      <c r="A271" s="25" t="s">
        <v>18</v>
      </c>
      <c r="B271" s="29" t="s">
        <v>67</v>
      </c>
      <c r="C271" s="29" t="s">
        <v>19</v>
      </c>
      <c r="D271" s="27">
        <v>45052929</v>
      </c>
      <c r="E271" s="27">
        <v>8389931.3599999994</v>
      </c>
      <c r="F271" s="27">
        <v>6726749.8200000003</v>
      </c>
      <c r="G271" s="27">
        <f t="shared" si="80"/>
        <v>18.622388258042001</v>
      </c>
      <c r="H271" s="28">
        <f t="shared" si="81"/>
        <v>124.72489069022636</v>
      </c>
    </row>
    <row r="272" spans="1:8" s="61" customFormat="1" ht="23.25" customHeight="1" x14ac:dyDescent="0.2">
      <c r="A272" s="25" t="s">
        <v>439</v>
      </c>
      <c r="B272" s="29" t="s">
        <v>223</v>
      </c>
      <c r="C272" s="29" t="s">
        <v>1</v>
      </c>
      <c r="D272" s="27">
        <f t="shared" ref="D272:E273" si="108">D273</f>
        <v>1682835</v>
      </c>
      <c r="E272" s="27">
        <f t="shared" si="108"/>
        <v>336627.18</v>
      </c>
      <c r="F272" s="27">
        <v>0</v>
      </c>
      <c r="G272" s="27">
        <f t="shared" si="80"/>
        <v>20.003576108174599</v>
      </c>
      <c r="H272" s="28">
        <v>0</v>
      </c>
    </row>
    <row r="273" spans="1:8" s="61" customFormat="1" ht="30" customHeight="1" x14ac:dyDescent="0.2">
      <c r="A273" s="25" t="s">
        <v>56</v>
      </c>
      <c r="B273" s="29" t="s">
        <v>223</v>
      </c>
      <c r="C273" s="29" t="s">
        <v>39</v>
      </c>
      <c r="D273" s="27">
        <f t="shared" si="108"/>
        <v>1682835</v>
      </c>
      <c r="E273" s="27">
        <f t="shared" si="108"/>
        <v>336627.18</v>
      </c>
      <c r="F273" s="27">
        <v>0</v>
      </c>
      <c r="G273" s="27">
        <f t="shared" si="80"/>
        <v>20.003576108174599</v>
      </c>
      <c r="H273" s="28">
        <v>0</v>
      </c>
    </row>
    <row r="274" spans="1:8" s="61" customFormat="1" ht="21.75" customHeight="1" x14ac:dyDescent="0.2">
      <c r="A274" s="25" t="s">
        <v>18</v>
      </c>
      <c r="B274" s="29" t="s">
        <v>223</v>
      </c>
      <c r="C274" s="29" t="s">
        <v>19</v>
      </c>
      <c r="D274" s="27">
        <v>1682835</v>
      </c>
      <c r="E274" s="28">
        <v>336627.18</v>
      </c>
      <c r="F274" s="28">
        <v>0</v>
      </c>
      <c r="G274" s="27">
        <f t="shared" si="80"/>
        <v>20.003576108174599</v>
      </c>
      <c r="H274" s="28">
        <v>0</v>
      </c>
    </row>
    <row r="275" spans="1:8" s="61" customFormat="1" ht="33.75" customHeight="1" x14ac:dyDescent="0.2">
      <c r="A275" s="49" t="s">
        <v>259</v>
      </c>
      <c r="B275" s="44" t="s">
        <v>260</v>
      </c>
      <c r="C275" s="57" t="s">
        <v>1</v>
      </c>
      <c r="D275" s="58">
        <f>D276+D279+D284</f>
        <v>7510262.2999999998</v>
      </c>
      <c r="E275" s="58">
        <f t="shared" ref="E275" si="109">E276+E279+E284</f>
        <v>0</v>
      </c>
      <c r="F275" s="58">
        <v>0</v>
      </c>
      <c r="G275" s="58">
        <f t="shared" ref="G275:G338" si="110">E275/D275*100</f>
        <v>0</v>
      </c>
      <c r="H275" s="70">
        <v>0</v>
      </c>
    </row>
    <row r="276" spans="1:8" s="61" customFormat="1" ht="33" customHeight="1" x14ac:dyDescent="0.2">
      <c r="A276" s="25" t="s">
        <v>369</v>
      </c>
      <c r="B276" s="29" t="s">
        <v>196</v>
      </c>
      <c r="C276" s="29" t="s">
        <v>1</v>
      </c>
      <c r="D276" s="27">
        <f t="shared" ref="D276:E277" si="111">D277</f>
        <v>427000</v>
      </c>
      <c r="E276" s="27">
        <f t="shared" si="111"/>
        <v>0</v>
      </c>
      <c r="F276" s="27">
        <v>0</v>
      </c>
      <c r="G276" s="27">
        <f t="shared" si="110"/>
        <v>0</v>
      </c>
      <c r="H276" s="28">
        <v>0</v>
      </c>
    </row>
    <row r="277" spans="1:8" s="61" customFormat="1" ht="36.75" customHeight="1" x14ac:dyDescent="0.2">
      <c r="A277" s="25" t="s">
        <v>56</v>
      </c>
      <c r="B277" s="29" t="s">
        <v>196</v>
      </c>
      <c r="C277" s="29" t="s">
        <v>39</v>
      </c>
      <c r="D277" s="27">
        <f t="shared" si="111"/>
        <v>427000</v>
      </c>
      <c r="E277" s="27">
        <f t="shared" si="111"/>
        <v>0</v>
      </c>
      <c r="F277" s="27">
        <v>0</v>
      </c>
      <c r="G277" s="27">
        <f t="shared" si="110"/>
        <v>0</v>
      </c>
      <c r="H277" s="28">
        <v>0</v>
      </c>
    </row>
    <row r="278" spans="1:8" s="61" customFormat="1" ht="24.75" customHeight="1" x14ac:dyDescent="0.2">
      <c r="A278" s="25" t="s">
        <v>18</v>
      </c>
      <c r="B278" s="29" t="s">
        <v>196</v>
      </c>
      <c r="C278" s="29" t="s">
        <v>19</v>
      </c>
      <c r="D278" s="27">
        <v>427000</v>
      </c>
      <c r="E278" s="28">
        <v>0</v>
      </c>
      <c r="F278" s="28">
        <v>0</v>
      </c>
      <c r="G278" s="27">
        <f t="shared" si="110"/>
        <v>0</v>
      </c>
      <c r="H278" s="28">
        <v>0</v>
      </c>
    </row>
    <row r="279" spans="1:8" s="61" customFormat="1" ht="45" customHeight="1" x14ac:dyDescent="0.2">
      <c r="A279" s="25" t="s">
        <v>440</v>
      </c>
      <c r="B279" s="29" t="s">
        <v>72</v>
      </c>
      <c r="C279" s="29" t="s">
        <v>1</v>
      </c>
      <c r="D279" s="27">
        <f>D280+D282</f>
        <v>5483262.2999999998</v>
      </c>
      <c r="E279" s="27">
        <f>E280+E282</f>
        <v>0</v>
      </c>
      <c r="F279" s="27">
        <v>0</v>
      </c>
      <c r="G279" s="27">
        <f t="shared" si="110"/>
        <v>0</v>
      </c>
      <c r="H279" s="28">
        <v>0</v>
      </c>
    </row>
    <row r="280" spans="1:8" s="61" customFormat="1" ht="23.25" customHeight="1" x14ac:dyDescent="0.2">
      <c r="A280" s="25" t="s">
        <v>73</v>
      </c>
      <c r="B280" s="29" t="s">
        <v>72</v>
      </c>
      <c r="C280" s="29" t="s">
        <v>74</v>
      </c>
      <c r="D280" s="27">
        <f>D281</f>
        <v>300000</v>
      </c>
      <c r="E280" s="27">
        <f>E281</f>
        <v>0</v>
      </c>
      <c r="F280" s="27">
        <v>0</v>
      </c>
      <c r="G280" s="27">
        <f t="shared" si="110"/>
        <v>0</v>
      </c>
      <c r="H280" s="28">
        <v>0</v>
      </c>
    </row>
    <row r="281" spans="1:8" s="61" customFormat="1" ht="36.75" customHeight="1" x14ac:dyDescent="0.2">
      <c r="A281" s="25" t="s">
        <v>20</v>
      </c>
      <c r="B281" s="29" t="s">
        <v>72</v>
      </c>
      <c r="C281" s="29" t="s">
        <v>21</v>
      </c>
      <c r="D281" s="27">
        <v>300000</v>
      </c>
      <c r="E281" s="28">
        <v>0</v>
      </c>
      <c r="F281" s="28">
        <v>0</v>
      </c>
      <c r="G281" s="27">
        <f t="shared" si="110"/>
        <v>0</v>
      </c>
      <c r="H281" s="28">
        <v>0</v>
      </c>
    </row>
    <row r="282" spans="1:8" s="61" customFormat="1" ht="34.5" customHeight="1" x14ac:dyDescent="0.2">
      <c r="A282" s="25" t="s">
        <v>56</v>
      </c>
      <c r="B282" s="29" t="s">
        <v>72</v>
      </c>
      <c r="C282" s="29" t="s">
        <v>39</v>
      </c>
      <c r="D282" s="27">
        <f>D283</f>
        <v>5183262.3</v>
      </c>
      <c r="E282" s="27">
        <f>E283</f>
        <v>0</v>
      </c>
      <c r="F282" s="27">
        <v>0</v>
      </c>
      <c r="G282" s="27">
        <f t="shared" si="110"/>
        <v>0</v>
      </c>
      <c r="H282" s="28">
        <v>0</v>
      </c>
    </row>
    <row r="283" spans="1:8" s="61" customFormat="1" ht="22.5" customHeight="1" x14ac:dyDescent="0.2">
      <c r="A283" s="25" t="s">
        <v>18</v>
      </c>
      <c r="B283" s="29" t="s">
        <v>72</v>
      </c>
      <c r="C283" s="29" t="s">
        <v>19</v>
      </c>
      <c r="D283" s="27">
        <v>5183262.3</v>
      </c>
      <c r="E283" s="28">
        <v>0</v>
      </c>
      <c r="F283" s="28">
        <v>0</v>
      </c>
      <c r="G283" s="27">
        <f t="shared" si="110"/>
        <v>0</v>
      </c>
      <c r="H283" s="28">
        <v>0</v>
      </c>
    </row>
    <row r="284" spans="1:8" s="69" customFormat="1" ht="60.75" customHeight="1" x14ac:dyDescent="0.2">
      <c r="A284" s="25" t="s">
        <v>358</v>
      </c>
      <c r="B284" s="29" t="s">
        <v>359</v>
      </c>
      <c r="C284" s="29" t="s">
        <v>1</v>
      </c>
      <c r="D284" s="27">
        <f>D285</f>
        <v>1600000</v>
      </c>
      <c r="E284" s="27">
        <f t="shared" ref="E284:E285" si="112">E285</f>
        <v>0</v>
      </c>
      <c r="F284" s="27">
        <v>0</v>
      </c>
      <c r="G284" s="27">
        <f t="shared" si="110"/>
        <v>0</v>
      </c>
      <c r="H284" s="28">
        <v>0</v>
      </c>
    </row>
    <row r="285" spans="1:8" s="69" customFormat="1" ht="40.5" customHeight="1" x14ac:dyDescent="0.2">
      <c r="A285" s="25" t="s">
        <v>56</v>
      </c>
      <c r="B285" s="29" t="s">
        <v>359</v>
      </c>
      <c r="C285" s="29" t="s">
        <v>39</v>
      </c>
      <c r="D285" s="27">
        <f>D286</f>
        <v>1600000</v>
      </c>
      <c r="E285" s="27">
        <f t="shared" si="112"/>
        <v>0</v>
      </c>
      <c r="F285" s="27">
        <v>0</v>
      </c>
      <c r="G285" s="27">
        <f t="shared" si="110"/>
        <v>0</v>
      </c>
      <c r="H285" s="28">
        <v>0</v>
      </c>
    </row>
    <row r="286" spans="1:8" s="69" customFormat="1" ht="22.5" customHeight="1" x14ac:dyDescent="0.2">
      <c r="A286" s="25" t="s">
        <v>18</v>
      </c>
      <c r="B286" s="29" t="s">
        <v>359</v>
      </c>
      <c r="C286" s="29" t="s">
        <v>19</v>
      </c>
      <c r="D286" s="27">
        <v>1600000</v>
      </c>
      <c r="E286" s="28">
        <v>0</v>
      </c>
      <c r="F286" s="28">
        <v>0</v>
      </c>
      <c r="G286" s="27">
        <f t="shared" si="110"/>
        <v>0</v>
      </c>
      <c r="H286" s="28">
        <v>0</v>
      </c>
    </row>
    <row r="287" spans="1:8" s="61" customFormat="1" ht="42" customHeight="1" x14ac:dyDescent="0.2">
      <c r="A287" s="49" t="s">
        <v>441</v>
      </c>
      <c r="B287" s="44" t="s">
        <v>256</v>
      </c>
      <c r="C287" s="57" t="s">
        <v>1</v>
      </c>
      <c r="D287" s="58">
        <f>D288</f>
        <v>102000</v>
      </c>
      <c r="E287" s="58">
        <f t="shared" ref="E287" si="113">E288</f>
        <v>0</v>
      </c>
      <c r="F287" s="58">
        <v>0</v>
      </c>
      <c r="G287" s="58">
        <f t="shared" si="110"/>
        <v>0</v>
      </c>
      <c r="H287" s="70">
        <v>0</v>
      </c>
    </row>
    <row r="288" spans="1:8" s="61" customFormat="1" ht="44.25" customHeight="1" x14ac:dyDescent="0.2">
      <c r="A288" s="25" t="s">
        <v>192</v>
      </c>
      <c r="B288" s="29" t="s">
        <v>193</v>
      </c>
      <c r="C288" s="29" t="s">
        <v>1</v>
      </c>
      <c r="D288" s="27">
        <f t="shared" ref="D288:E289" si="114">D289</f>
        <v>102000</v>
      </c>
      <c r="E288" s="27">
        <f t="shared" si="114"/>
        <v>0</v>
      </c>
      <c r="F288" s="27">
        <v>0</v>
      </c>
      <c r="G288" s="27">
        <f t="shared" si="110"/>
        <v>0</v>
      </c>
      <c r="H288" s="28">
        <v>0</v>
      </c>
    </row>
    <row r="289" spans="1:8" s="61" customFormat="1" ht="36" customHeight="1" x14ac:dyDescent="0.2">
      <c r="A289" s="25" t="s">
        <v>56</v>
      </c>
      <c r="B289" s="29" t="s">
        <v>193</v>
      </c>
      <c r="C289" s="29" t="s">
        <v>39</v>
      </c>
      <c r="D289" s="27">
        <f t="shared" si="114"/>
        <v>102000</v>
      </c>
      <c r="E289" s="27">
        <f t="shared" si="114"/>
        <v>0</v>
      </c>
      <c r="F289" s="27">
        <v>0</v>
      </c>
      <c r="G289" s="27">
        <f t="shared" si="110"/>
        <v>0</v>
      </c>
      <c r="H289" s="28">
        <v>0</v>
      </c>
    </row>
    <row r="290" spans="1:8" s="61" customFormat="1" ht="24.75" customHeight="1" x14ac:dyDescent="0.2">
      <c r="A290" s="25" t="s">
        <v>18</v>
      </c>
      <c r="B290" s="29" t="s">
        <v>193</v>
      </c>
      <c r="C290" s="29" t="s">
        <v>19</v>
      </c>
      <c r="D290" s="27">
        <v>102000</v>
      </c>
      <c r="E290" s="28">
        <v>0</v>
      </c>
      <c r="F290" s="28">
        <v>0</v>
      </c>
      <c r="G290" s="27">
        <f t="shared" si="110"/>
        <v>0</v>
      </c>
      <c r="H290" s="28">
        <v>0</v>
      </c>
    </row>
    <row r="291" spans="1:8" s="61" customFormat="1" ht="28.5" customHeight="1" x14ac:dyDescent="0.2">
      <c r="A291" s="47" t="s">
        <v>257</v>
      </c>
      <c r="B291" s="44" t="s">
        <v>258</v>
      </c>
      <c r="C291" s="57" t="s">
        <v>1</v>
      </c>
      <c r="D291" s="58">
        <f>D292</f>
        <v>168000</v>
      </c>
      <c r="E291" s="58">
        <f t="shared" ref="D291:E295" si="115">E292</f>
        <v>0</v>
      </c>
      <c r="F291" s="58">
        <v>0</v>
      </c>
      <c r="G291" s="58">
        <f t="shared" si="110"/>
        <v>0</v>
      </c>
      <c r="H291" s="70">
        <v>0</v>
      </c>
    </row>
    <row r="292" spans="1:8" s="61" customFormat="1" ht="35.25" customHeight="1" x14ac:dyDescent="0.2">
      <c r="A292" s="25" t="s">
        <v>195</v>
      </c>
      <c r="B292" s="29" t="s">
        <v>304</v>
      </c>
      <c r="C292" s="29" t="s">
        <v>1</v>
      </c>
      <c r="D292" s="27">
        <f>D293+D295</f>
        <v>168000</v>
      </c>
      <c r="E292" s="27">
        <f t="shared" ref="E292:F292" si="116">E293+E295</f>
        <v>0</v>
      </c>
      <c r="F292" s="27">
        <f t="shared" si="116"/>
        <v>0</v>
      </c>
      <c r="G292" s="27">
        <f t="shared" si="110"/>
        <v>0</v>
      </c>
      <c r="H292" s="28">
        <v>0</v>
      </c>
    </row>
    <row r="293" spans="1:8" s="69" customFormat="1" ht="35.25" customHeight="1" x14ac:dyDescent="0.2">
      <c r="A293" s="25" t="s">
        <v>99</v>
      </c>
      <c r="B293" s="29" t="s">
        <v>304</v>
      </c>
      <c r="C293" s="29" t="s">
        <v>32</v>
      </c>
      <c r="D293" s="27">
        <f>D294</f>
        <v>28000</v>
      </c>
      <c r="E293" s="27">
        <f t="shared" ref="E293:F293" si="117">E294</f>
        <v>0</v>
      </c>
      <c r="F293" s="27">
        <f t="shared" si="117"/>
        <v>0</v>
      </c>
      <c r="G293" s="27">
        <f t="shared" si="110"/>
        <v>0</v>
      </c>
      <c r="H293" s="28">
        <v>0</v>
      </c>
    </row>
    <row r="294" spans="1:8" s="69" customFormat="1" ht="35.25" customHeight="1" x14ac:dyDescent="0.2">
      <c r="A294" s="25" t="s">
        <v>33</v>
      </c>
      <c r="B294" s="29" t="s">
        <v>304</v>
      </c>
      <c r="C294" s="29" t="s">
        <v>4</v>
      </c>
      <c r="D294" s="27">
        <v>28000</v>
      </c>
      <c r="E294" s="27">
        <v>0</v>
      </c>
      <c r="F294" s="27">
        <v>0</v>
      </c>
      <c r="G294" s="27">
        <f t="shared" si="110"/>
        <v>0</v>
      </c>
      <c r="H294" s="28">
        <v>0</v>
      </c>
    </row>
    <row r="295" spans="1:8" s="61" customFormat="1" ht="32.25" customHeight="1" x14ac:dyDescent="0.2">
      <c r="A295" s="25" t="s">
        <v>56</v>
      </c>
      <c r="B295" s="29" t="s">
        <v>304</v>
      </c>
      <c r="C295" s="29" t="s">
        <v>39</v>
      </c>
      <c r="D295" s="27">
        <f t="shared" si="115"/>
        <v>140000</v>
      </c>
      <c r="E295" s="27">
        <f t="shared" si="115"/>
        <v>0</v>
      </c>
      <c r="F295" s="27">
        <v>0</v>
      </c>
      <c r="G295" s="27">
        <f t="shared" si="110"/>
        <v>0</v>
      </c>
      <c r="H295" s="28">
        <v>0</v>
      </c>
    </row>
    <row r="296" spans="1:8" s="61" customFormat="1" ht="24.75" customHeight="1" x14ac:dyDescent="0.2">
      <c r="A296" s="25" t="s">
        <v>18</v>
      </c>
      <c r="B296" s="29" t="s">
        <v>304</v>
      </c>
      <c r="C296" s="29" t="s">
        <v>19</v>
      </c>
      <c r="D296" s="27">
        <v>140000</v>
      </c>
      <c r="E296" s="28">
        <v>0</v>
      </c>
      <c r="F296" s="28">
        <v>0</v>
      </c>
      <c r="G296" s="27">
        <f t="shared" si="110"/>
        <v>0</v>
      </c>
      <c r="H296" s="28">
        <v>0</v>
      </c>
    </row>
    <row r="297" spans="1:8" s="61" customFormat="1" ht="33.75" customHeight="1" x14ac:dyDescent="0.2">
      <c r="A297" s="30" t="s">
        <v>174</v>
      </c>
      <c r="B297" s="29" t="s">
        <v>141</v>
      </c>
      <c r="C297" s="29" t="s">
        <v>1</v>
      </c>
      <c r="D297" s="27">
        <f>D298</f>
        <v>80000</v>
      </c>
      <c r="E297" s="27">
        <f t="shared" ref="E297:F299" si="118">E298</f>
        <v>0</v>
      </c>
      <c r="F297" s="27">
        <v>0</v>
      </c>
      <c r="G297" s="27">
        <f t="shared" si="110"/>
        <v>0</v>
      </c>
      <c r="H297" s="28">
        <v>0</v>
      </c>
    </row>
    <row r="298" spans="1:8" s="61" customFormat="1" ht="33.75" customHeight="1" x14ac:dyDescent="0.2">
      <c r="A298" s="49" t="s">
        <v>261</v>
      </c>
      <c r="B298" s="44" t="s">
        <v>262</v>
      </c>
      <c r="C298" s="57" t="s">
        <v>1</v>
      </c>
      <c r="D298" s="58">
        <f>D299</f>
        <v>80000</v>
      </c>
      <c r="E298" s="58">
        <f t="shared" si="118"/>
        <v>0</v>
      </c>
      <c r="F298" s="58">
        <v>0</v>
      </c>
      <c r="G298" s="58">
        <f t="shared" si="110"/>
        <v>0</v>
      </c>
      <c r="H298" s="70">
        <v>0</v>
      </c>
    </row>
    <row r="299" spans="1:8" s="61" customFormat="1" ht="36.75" customHeight="1" x14ac:dyDescent="0.2">
      <c r="A299" s="25" t="s">
        <v>142</v>
      </c>
      <c r="B299" s="29" t="s">
        <v>143</v>
      </c>
      <c r="C299" s="29" t="s">
        <v>1</v>
      </c>
      <c r="D299" s="27">
        <f>D300</f>
        <v>80000</v>
      </c>
      <c r="E299" s="27">
        <f t="shared" si="118"/>
        <v>0</v>
      </c>
      <c r="F299" s="27">
        <f t="shared" si="118"/>
        <v>0</v>
      </c>
      <c r="G299" s="27">
        <f t="shared" si="110"/>
        <v>0</v>
      </c>
      <c r="H299" s="28">
        <v>0</v>
      </c>
    </row>
    <row r="300" spans="1:8" s="61" customFormat="1" ht="36" customHeight="1" x14ac:dyDescent="0.2">
      <c r="A300" s="16" t="s">
        <v>144</v>
      </c>
      <c r="B300" s="20" t="s">
        <v>143</v>
      </c>
      <c r="C300" s="20" t="s">
        <v>32</v>
      </c>
      <c r="D300" s="27">
        <f>D301</f>
        <v>80000</v>
      </c>
      <c r="E300" s="27">
        <f>E301</f>
        <v>0</v>
      </c>
      <c r="F300" s="27">
        <v>0</v>
      </c>
      <c r="G300" s="27">
        <f t="shared" si="110"/>
        <v>0</v>
      </c>
      <c r="H300" s="28">
        <v>0</v>
      </c>
    </row>
    <row r="301" spans="1:8" s="61" customFormat="1" ht="33" customHeight="1" x14ac:dyDescent="0.2">
      <c r="A301" s="16" t="s">
        <v>33</v>
      </c>
      <c r="B301" s="20" t="s">
        <v>143</v>
      </c>
      <c r="C301" s="20" t="s">
        <v>4</v>
      </c>
      <c r="D301" s="27">
        <v>80000</v>
      </c>
      <c r="E301" s="28">
        <v>0</v>
      </c>
      <c r="F301" s="28">
        <v>0</v>
      </c>
      <c r="G301" s="27">
        <f t="shared" si="110"/>
        <v>0</v>
      </c>
      <c r="H301" s="28">
        <v>0</v>
      </c>
    </row>
    <row r="302" spans="1:8" s="61" customFormat="1" ht="35.25" customHeight="1" x14ac:dyDescent="0.2">
      <c r="A302" s="25" t="s">
        <v>175</v>
      </c>
      <c r="B302" s="29" t="s">
        <v>95</v>
      </c>
      <c r="C302" s="29" t="s">
        <v>1</v>
      </c>
      <c r="D302" s="27">
        <f>D306+D313+D322+D303+D316+D319</f>
        <v>27712208</v>
      </c>
      <c r="E302" s="27">
        <f t="shared" ref="E302:F302" si="119">E306+E313+E322+E303+E316+E319</f>
        <v>5583894.1799999997</v>
      </c>
      <c r="F302" s="27">
        <f t="shared" si="119"/>
        <v>5045575.4800000004</v>
      </c>
      <c r="G302" s="27">
        <f t="shared" si="110"/>
        <v>20.14958237900062</v>
      </c>
      <c r="H302" s="28">
        <f t="shared" ref="H302:H338" si="120">E302/F302*100</f>
        <v>110.66912391131247</v>
      </c>
    </row>
    <row r="303" spans="1:8" s="68" customFormat="1" ht="42.75" customHeight="1" x14ac:dyDescent="0.2">
      <c r="A303" s="25" t="s">
        <v>225</v>
      </c>
      <c r="B303" s="29" t="s">
        <v>76</v>
      </c>
      <c r="C303" s="29" t="s">
        <v>1</v>
      </c>
      <c r="D303" s="27">
        <f t="shared" ref="D303:E304" si="121">D304</f>
        <v>5721340</v>
      </c>
      <c r="E303" s="27">
        <f t="shared" si="121"/>
        <v>1225877.55</v>
      </c>
      <c r="F303" s="27">
        <v>1076733.79</v>
      </c>
      <c r="G303" s="27">
        <f t="shared" si="110"/>
        <v>21.426406226513368</v>
      </c>
      <c r="H303" s="28">
        <f t="shared" si="120"/>
        <v>113.85149805691526</v>
      </c>
    </row>
    <row r="304" spans="1:8" s="68" customFormat="1" ht="58.5" customHeight="1" x14ac:dyDescent="0.2">
      <c r="A304" s="25" t="s">
        <v>118</v>
      </c>
      <c r="B304" s="29" t="s">
        <v>76</v>
      </c>
      <c r="C304" s="29" t="s">
        <v>29</v>
      </c>
      <c r="D304" s="27">
        <f t="shared" si="121"/>
        <v>5721340</v>
      </c>
      <c r="E304" s="27">
        <f t="shared" si="121"/>
        <v>1225877.55</v>
      </c>
      <c r="F304" s="27">
        <v>1076733.79</v>
      </c>
      <c r="G304" s="27">
        <f t="shared" si="110"/>
        <v>21.426406226513368</v>
      </c>
      <c r="H304" s="28">
        <f t="shared" si="120"/>
        <v>113.85149805691526</v>
      </c>
    </row>
    <row r="305" spans="1:8" s="68" customFormat="1" ht="35.25" customHeight="1" x14ac:dyDescent="0.2">
      <c r="A305" s="25" t="s">
        <v>119</v>
      </c>
      <c r="B305" s="29" t="s">
        <v>76</v>
      </c>
      <c r="C305" s="29" t="s">
        <v>3</v>
      </c>
      <c r="D305" s="27">
        <v>5721340</v>
      </c>
      <c r="E305" s="27">
        <v>1225877.55</v>
      </c>
      <c r="F305" s="27">
        <v>1076733.79</v>
      </c>
      <c r="G305" s="27">
        <f t="shared" si="110"/>
        <v>21.426406226513368</v>
      </c>
      <c r="H305" s="28">
        <f t="shared" si="120"/>
        <v>113.85149805691526</v>
      </c>
    </row>
    <row r="306" spans="1:8" s="61" customFormat="1" ht="29.25" customHeight="1" x14ac:dyDescent="0.2">
      <c r="A306" s="25" t="s">
        <v>12</v>
      </c>
      <c r="B306" s="29" t="s">
        <v>75</v>
      </c>
      <c r="C306" s="29" t="s">
        <v>1</v>
      </c>
      <c r="D306" s="27">
        <f>D307+D309+D311</f>
        <v>17649560</v>
      </c>
      <c r="E306" s="27">
        <f>E307+E309+E311</f>
        <v>4003323.2600000002</v>
      </c>
      <c r="F306" s="27">
        <v>3509587.89</v>
      </c>
      <c r="G306" s="27">
        <f t="shared" si="110"/>
        <v>22.682283637665755</v>
      </c>
      <c r="H306" s="28">
        <f t="shared" si="120"/>
        <v>114.06818650721979</v>
      </c>
    </row>
    <row r="307" spans="1:8" s="61" customFormat="1" ht="59.25" customHeight="1" x14ac:dyDescent="0.2">
      <c r="A307" s="25" t="s">
        <v>118</v>
      </c>
      <c r="B307" s="29" t="s">
        <v>75</v>
      </c>
      <c r="C307" s="29" t="s">
        <v>29</v>
      </c>
      <c r="D307" s="27">
        <f>D308</f>
        <v>15528734</v>
      </c>
      <c r="E307" s="27">
        <f>E308</f>
        <v>3576928.35</v>
      </c>
      <c r="F307" s="27">
        <v>3227937.52</v>
      </c>
      <c r="G307" s="27">
        <f t="shared" si="110"/>
        <v>23.034256044311146</v>
      </c>
      <c r="H307" s="28">
        <f t="shared" si="120"/>
        <v>110.81157326737849</v>
      </c>
    </row>
    <row r="308" spans="1:8" s="61" customFormat="1" ht="21" customHeight="1" x14ac:dyDescent="0.2">
      <c r="A308" s="25" t="s">
        <v>9</v>
      </c>
      <c r="B308" s="29" t="s">
        <v>75</v>
      </c>
      <c r="C308" s="29" t="s">
        <v>10</v>
      </c>
      <c r="D308" s="27">
        <v>15528734</v>
      </c>
      <c r="E308" s="27">
        <v>3576928.35</v>
      </c>
      <c r="F308" s="27">
        <v>3227937.52</v>
      </c>
      <c r="G308" s="27">
        <f t="shared" si="110"/>
        <v>23.034256044311146</v>
      </c>
      <c r="H308" s="28">
        <f t="shared" si="120"/>
        <v>110.81157326737849</v>
      </c>
    </row>
    <row r="309" spans="1:8" s="61" customFormat="1" ht="35.25" customHeight="1" x14ac:dyDescent="0.2">
      <c r="A309" s="25" t="s">
        <v>99</v>
      </c>
      <c r="B309" s="29" t="s">
        <v>75</v>
      </c>
      <c r="C309" s="29" t="s">
        <v>32</v>
      </c>
      <c r="D309" s="27">
        <f>D310</f>
        <v>2112326</v>
      </c>
      <c r="E309" s="27">
        <f>E310</f>
        <v>426394.91</v>
      </c>
      <c r="F309" s="27">
        <v>281650.37</v>
      </c>
      <c r="G309" s="27">
        <f t="shared" si="110"/>
        <v>20.186037098440295</v>
      </c>
      <c r="H309" s="28">
        <f t="shared" si="120"/>
        <v>151.39156749554422</v>
      </c>
    </row>
    <row r="310" spans="1:8" s="61" customFormat="1" ht="32.25" customHeight="1" x14ac:dyDescent="0.2">
      <c r="A310" s="25" t="s">
        <v>33</v>
      </c>
      <c r="B310" s="29" t="s">
        <v>75</v>
      </c>
      <c r="C310" s="29" t="s">
        <v>4</v>
      </c>
      <c r="D310" s="27">
        <v>2112326</v>
      </c>
      <c r="E310" s="27">
        <v>426394.91</v>
      </c>
      <c r="F310" s="27">
        <v>281650.37</v>
      </c>
      <c r="G310" s="27">
        <f t="shared" si="110"/>
        <v>20.186037098440295</v>
      </c>
      <c r="H310" s="28">
        <f t="shared" si="120"/>
        <v>151.39156749554422</v>
      </c>
    </row>
    <row r="311" spans="1:8" s="61" customFormat="1" ht="21" customHeight="1" outlineLevel="5" x14ac:dyDescent="0.2">
      <c r="A311" s="25" t="s">
        <v>34</v>
      </c>
      <c r="B311" s="29" t="s">
        <v>75</v>
      </c>
      <c r="C311" s="29" t="s">
        <v>35</v>
      </c>
      <c r="D311" s="27">
        <f>D312</f>
        <v>8500</v>
      </c>
      <c r="E311" s="27">
        <f>E312</f>
        <v>0</v>
      </c>
      <c r="F311" s="27">
        <v>0</v>
      </c>
      <c r="G311" s="27">
        <f t="shared" si="110"/>
        <v>0</v>
      </c>
      <c r="H311" s="28">
        <v>0</v>
      </c>
    </row>
    <row r="312" spans="1:8" s="61" customFormat="1" ht="24.75" customHeight="1" outlineLevel="5" x14ac:dyDescent="0.2">
      <c r="A312" s="25" t="s">
        <v>5</v>
      </c>
      <c r="B312" s="29" t="s">
        <v>75</v>
      </c>
      <c r="C312" s="29" t="s">
        <v>6</v>
      </c>
      <c r="D312" s="27">
        <v>8500</v>
      </c>
      <c r="E312" s="28">
        <v>0</v>
      </c>
      <c r="F312" s="28">
        <v>0</v>
      </c>
      <c r="G312" s="27">
        <f t="shared" si="110"/>
        <v>0</v>
      </c>
      <c r="H312" s="28">
        <v>0</v>
      </c>
    </row>
    <row r="313" spans="1:8" s="61" customFormat="1" ht="30" customHeight="1" outlineLevel="5" x14ac:dyDescent="0.2">
      <c r="A313" s="25" t="s">
        <v>442</v>
      </c>
      <c r="B313" s="29" t="s">
        <v>145</v>
      </c>
      <c r="C313" s="29" t="s">
        <v>1</v>
      </c>
      <c r="D313" s="27">
        <f t="shared" ref="D313:E314" si="122">D314</f>
        <v>150000</v>
      </c>
      <c r="E313" s="27">
        <f t="shared" si="122"/>
        <v>0</v>
      </c>
      <c r="F313" s="27">
        <v>0</v>
      </c>
      <c r="G313" s="27">
        <f t="shared" si="110"/>
        <v>0</v>
      </c>
      <c r="H313" s="28">
        <v>0</v>
      </c>
    </row>
    <row r="314" spans="1:8" s="61" customFormat="1" ht="30" customHeight="1" outlineLevel="5" x14ac:dyDescent="0.2">
      <c r="A314" s="25" t="s">
        <v>99</v>
      </c>
      <c r="B314" s="29" t="s">
        <v>145</v>
      </c>
      <c r="C314" s="29" t="s">
        <v>32</v>
      </c>
      <c r="D314" s="27">
        <f t="shared" si="122"/>
        <v>150000</v>
      </c>
      <c r="E314" s="27">
        <f t="shared" si="122"/>
        <v>0</v>
      </c>
      <c r="F314" s="27">
        <v>0</v>
      </c>
      <c r="G314" s="27">
        <f t="shared" si="110"/>
        <v>0</v>
      </c>
      <c r="H314" s="28">
        <v>0</v>
      </c>
    </row>
    <row r="315" spans="1:8" s="61" customFormat="1" ht="30" customHeight="1" outlineLevel="5" x14ac:dyDescent="0.2">
      <c r="A315" s="25" t="s">
        <v>33</v>
      </c>
      <c r="B315" s="29" t="s">
        <v>145</v>
      </c>
      <c r="C315" s="29" t="s">
        <v>4</v>
      </c>
      <c r="D315" s="27">
        <v>150000</v>
      </c>
      <c r="E315" s="28">
        <v>0</v>
      </c>
      <c r="F315" s="28">
        <v>0</v>
      </c>
      <c r="G315" s="27">
        <f t="shared" si="110"/>
        <v>0</v>
      </c>
      <c r="H315" s="28">
        <v>0</v>
      </c>
    </row>
    <row r="316" spans="1:8" s="69" customFormat="1" ht="34.5" customHeight="1" outlineLevel="5" x14ac:dyDescent="0.2">
      <c r="A316" s="25" t="s">
        <v>360</v>
      </c>
      <c r="B316" s="29" t="s">
        <v>361</v>
      </c>
      <c r="C316" s="29" t="s">
        <v>1</v>
      </c>
      <c r="D316" s="27">
        <f>D317</f>
        <v>31800</v>
      </c>
      <c r="E316" s="27">
        <f t="shared" ref="E316:E317" si="123">E317</f>
        <v>7800</v>
      </c>
      <c r="F316" s="27">
        <v>0</v>
      </c>
      <c r="G316" s="27">
        <f t="shared" si="110"/>
        <v>24.528301886792452</v>
      </c>
      <c r="H316" s="28">
        <v>0</v>
      </c>
    </row>
    <row r="317" spans="1:8" s="69" customFormat="1" ht="30" customHeight="1" outlineLevel="5" x14ac:dyDescent="0.2">
      <c r="A317" s="25" t="s">
        <v>73</v>
      </c>
      <c r="B317" s="29" t="s">
        <v>361</v>
      </c>
      <c r="C317" s="29" t="s">
        <v>74</v>
      </c>
      <c r="D317" s="27">
        <f>D318</f>
        <v>31800</v>
      </c>
      <c r="E317" s="27">
        <f t="shared" si="123"/>
        <v>7800</v>
      </c>
      <c r="F317" s="27">
        <v>0</v>
      </c>
      <c r="G317" s="27">
        <f t="shared" si="110"/>
        <v>24.528301886792452</v>
      </c>
      <c r="H317" s="28">
        <v>0</v>
      </c>
    </row>
    <row r="318" spans="1:8" s="69" customFormat="1" ht="30" customHeight="1" outlineLevel="5" x14ac:dyDescent="0.2">
      <c r="A318" s="25" t="s">
        <v>362</v>
      </c>
      <c r="B318" s="29" t="s">
        <v>361</v>
      </c>
      <c r="C318" s="29" t="s">
        <v>363</v>
      </c>
      <c r="D318" s="27">
        <v>31800</v>
      </c>
      <c r="E318" s="28">
        <v>7800</v>
      </c>
      <c r="F318" s="28">
        <v>0</v>
      </c>
      <c r="G318" s="27">
        <f t="shared" si="110"/>
        <v>24.528301886792452</v>
      </c>
      <c r="H318" s="28">
        <v>0</v>
      </c>
    </row>
    <row r="319" spans="1:8" s="69" customFormat="1" ht="30" customHeight="1" outlineLevel="5" x14ac:dyDescent="0.2">
      <c r="A319" s="25" t="s">
        <v>443</v>
      </c>
      <c r="B319" s="29" t="s">
        <v>444</v>
      </c>
      <c r="C319" s="29" t="s">
        <v>1</v>
      </c>
      <c r="D319" s="27">
        <f>D320</f>
        <v>50000</v>
      </c>
      <c r="E319" s="27">
        <f t="shared" ref="E319:F320" si="124">E320</f>
        <v>0</v>
      </c>
      <c r="F319" s="27">
        <f t="shared" si="124"/>
        <v>0</v>
      </c>
      <c r="G319" s="27">
        <f t="shared" si="110"/>
        <v>0</v>
      </c>
      <c r="H319" s="28">
        <v>0</v>
      </c>
    </row>
    <row r="320" spans="1:8" s="69" customFormat="1" ht="30" customHeight="1" outlineLevel="5" x14ac:dyDescent="0.2">
      <c r="A320" s="25" t="s">
        <v>73</v>
      </c>
      <c r="B320" s="29" t="s">
        <v>444</v>
      </c>
      <c r="C320" s="29" t="s">
        <v>74</v>
      </c>
      <c r="D320" s="27">
        <f>D321</f>
        <v>50000</v>
      </c>
      <c r="E320" s="27">
        <f t="shared" si="124"/>
        <v>0</v>
      </c>
      <c r="F320" s="27">
        <f t="shared" si="124"/>
        <v>0</v>
      </c>
      <c r="G320" s="27">
        <f t="shared" si="110"/>
        <v>0</v>
      </c>
      <c r="H320" s="28">
        <v>0</v>
      </c>
    </row>
    <row r="321" spans="1:8" s="69" customFormat="1" ht="30" customHeight="1" outlineLevel="5" x14ac:dyDescent="0.2">
      <c r="A321" s="25" t="s">
        <v>20</v>
      </c>
      <c r="B321" s="29" t="s">
        <v>444</v>
      </c>
      <c r="C321" s="29" t="s">
        <v>21</v>
      </c>
      <c r="D321" s="27">
        <v>50000</v>
      </c>
      <c r="E321" s="28">
        <v>0</v>
      </c>
      <c r="F321" s="28">
        <v>0</v>
      </c>
      <c r="G321" s="27">
        <f t="shared" si="110"/>
        <v>0</v>
      </c>
      <c r="H321" s="28">
        <v>0</v>
      </c>
    </row>
    <row r="322" spans="1:8" s="61" customFormat="1" ht="76.5" customHeight="1" outlineLevel="5" x14ac:dyDescent="0.2">
      <c r="A322" s="19" t="s">
        <v>445</v>
      </c>
      <c r="B322" s="20" t="s">
        <v>83</v>
      </c>
      <c r="C322" s="20" t="s">
        <v>1</v>
      </c>
      <c r="D322" s="27">
        <f t="shared" ref="D322:E323" si="125">D323</f>
        <v>4109508</v>
      </c>
      <c r="E322" s="27">
        <f t="shared" si="125"/>
        <v>346893.37</v>
      </c>
      <c r="F322" s="27">
        <v>459253.8</v>
      </c>
      <c r="G322" s="27">
        <f t="shared" si="110"/>
        <v>8.4412384645558536</v>
      </c>
      <c r="H322" s="28">
        <f t="shared" si="120"/>
        <v>75.534131671855519</v>
      </c>
    </row>
    <row r="323" spans="1:8" s="61" customFormat="1" ht="18.75" customHeight="1" outlineLevel="5" x14ac:dyDescent="0.2">
      <c r="A323" s="16" t="s">
        <v>73</v>
      </c>
      <c r="B323" s="20" t="s">
        <v>83</v>
      </c>
      <c r="C323" s="20" t="s">
        <v>74</v>
      </c>
      <c r="D323" s="27">
        <f t="shared" si="125"/>
        <v>4109508</v>
      </c>
      <c r="E323" s="27">
        <f t="shared" si="125"/>
        <v>346893.37</v>
      </c>
      <c r="F323" s="27">
        <v>459253.8</v>
      </c>
      <c r="G323" s="27">
        <f t="shared" si="110"/>
        <v>8.4412384645558536</v>
      </c>
      <c r="H323" s="28">
        <f t="shared" si="120"/>
        <v>75.534131671855519</v>
      </c>
    </row>
    <row r="324" spans="1:8" s="61" customFormat="1" ht="20.25" customHeight="1" outlineLevel="5" x14ac:dyDescent="0.2">
      <c r="A324" s="16" t="s">
        <v>14</v>
      </c>
      <c r="B324" s="20" t="s">
        <v>83</v>
      </c>
      <c r="C324" s="20" t="s">
        <v>15</v>
      </c>
      <c r="D324" s="27">
        <v>4109508</v>
      </c>
      <c r="E324" s="28">
        <v>346893.37</v>
      </c>
      <c r="F324" s="28">
        <v>459253.8</v>
      </c>
      <c r="G324" s="27">
        <f t="shared" si="110"/>
        <v>8.4412384645558536</v>
      </c>
      <c r="H324" s="28">
        <f t="shared" si="120"/>
        <v>75.534131671855519</v>
      </c>
    </row>
    <row r="325" spans="1:8" s="35" customFormat="1" ht="32.25" customHeight="1" outlineLevel="1" x14ac:dyDescent="0.2">
      <c r="A325" s="31" t="s">
        <v>155</v>
      </c>
      <c r="B325" s="32" t="s">
        <v>88</v>
      </c>
      <c r="C325" s="32" t="s">
        <v>1</v>
      </c>
      <c r="D325" s="34">
        <f>D333+D326+D350</f>
        <v>19056964.899999999</v>
      </c>
      <c r="E325" s="34">
        <f t="shared" ref="E325" si="126">E333+E326+E350</f>
        <v>807768.66999999993</v>
      </c>
      <c r="F325" s="34">
        <v>730766.94</v>
      </c>
      <c r="G325" s="34">
        <f t="shared" si="110"/>
        <v>4.2387057657854008</v>
      </c>
      <c r="H325" s="72">
        <f t="shared" si="120"/>
        <v>110.53711187317805</v>
      </c>
    </row>
    <row r="326" spans="1:8" s="35" customFormat="1" ht="58.5" customHeight="1" outlineLevel="1" x14ac:dyDescent="0.2">
      <c r="A326" s="25" t="s">
        <v>322</v>
      </c>
      <c r="B326" s="26" t="s">
        <v>318</v>
      </c>
      <c r="C326" s="26" t="s">
        <v>1</v>
      </c>
      <c r="D326" s="27">
        <f>D327</f>
        <v>5878446.3799999999</v>
      </c>
      <c r="E326" s="27">
        <f t="shared" ref="E326:E327" si="127">E327</f>
        <v>66549.350000000006</v>
      </c>
      <c r="F326" s="27">
        <v>64914.43</v>
      </c>
      <c r="G326" s="27">
        <f t="shared" si="110"/>
        <v>1.1320907889271248</v>
      </c>
      <c r="H326" s="28">
        <f t="shared" si="120"/>
        <v>102.51857714840908</v>
      </c>
    </row>
    <row r="327" spans="1:8" s="35" customFormat="1" ht="57" customHeight="1" outlineLevel="1" x14ac:dyDescent="0.2">
      <c r="A327" s="47" t="s">
        <v>323</v>
      </c>
      <c r="B327" s="54" t="s">
        <v>319</v>
      </c>
      <c r="C327" s="54" t="s">
        <v>1</v>
      </c>
      <c r="D327" s="58">
        <f>D328</f>
        <v>5878446.3799999999</v>
      </c>
      <c r="E327" s="58">
        <f t="shared" si="127"/>
        <v>66549.350000000006</v>
      </c>
      <c r="F327" s="58">
        <v>64914.43</v>
      </c>
      <c r="G327" s="58">
        <f t="shared" si="110"/>
        <v>1.1320907889271248</v>
      </c>
      <c r="H327" s="70">
        <f t="shared" si="120"/>
        <v>102.51857714840908</v>
      </c>
    </row>
    <row r="328" spans="1:8" s="35" customFormat="1" ht="42.75" customHeight="1" outlineLevel="1" x14ac:dyDescent="0.2">
      <c r="A328" s="25" t="s">
        <v>321</v>
      </c>
      <c r="B328" s="26" t="s">
        <v>320</v>
      </c>
      <c r="C328" s="26" t="s">
        <v>1</v>
      </c>
      <c r="D328" s="27">
        <f>D329+D331</f>
        <v>5878446.3799999999</v>
      </c>
      <c r="E328" s="27">
        <f t="shared" ref="E328" si="128">E329+E331</f>
        <v>66549.350000000006</v>
      </c>
      <c r="F328" s="27">
        <v>64914.43</v>
      </c>
      <c r="G328" s="27">
        <f t="shared" si="110"/>
        <v>1.1320907889271248</v>
      </c>
      <c r="H328" s="28">
        <f t="shared" si="120"/>
        <v>102.51857714840908</v>
      </c>
    </row>
    <row r="329" spans="1:8" s="35" customFormat="1" ht="32.25" customHeight="1" outlineLevel="1" x14ac:dyDescent="0.2">
      <c r="A329" s="19" t="s">
        <v>99</v>
      </c>
      <c r="B329" s="26" t="s">
        <v>320</v>
      </c>
      <c r="C329" s="26" t="s">
        <v>32</v>
      </c>
      <c r="D329" s="27">
        <f t="shared" ref="D329:E329" si="129">D330</f>
        <v>607956.38</v>
      </c>
      <c r="E329" s="27">
        <f t="shared" si="129"/>
        <v>66549.350000000006</v>
      </c>
      <c r="F329" s="27">
        <v>64914.43</v>
      </c>
      <c r="G329" s="27">
        <f t="shared" si="110"/>
        <v>10.946402108651283</v>
      </c>
      <c r="H329" s="28">
        <f t="shared" si="120"/>
        <v>102.51857714840908</v>
      </c>
    </row>
    <row r="330" spans="1:8" s="35" customFormat="1" ht="32.25" customHeight="1" outlineLevel="1" x14ac:dyDescent="0.2">
      <c r="A330" s="16" t="s">
        <v>33</v>
      </c>
      <c r="B330" s="26" t="s">
        <v>320</v>
      </c>
      <c r="C330" s="26" t="s">
        <v>4</v>
      </c>
      <c r="D330" s="27">
        <v>607956.38</v>
      </c>
      <c r="E330" s="27">
        <v>66549.350000000006</v>
      </c>
      <c r="F330" s="27">
        <v>64914.43</v>
      </c>
      <c r="G330" s="27">
        <f t="shared" si="110"/>
        <v>10.946402108651283</v>
      </c>
      <c r="H330" s="28">
        <f t="shared" si="120"/>
        <v>102.51857714840908</v>
      </c>
    </row>
    <row r="331" spans="1:8" s="35" customFormat="1" ht="32.25" customHeight="1" outlineLevel="1" x14ac:dyDescent="0.2">
      <c r="A331" s="19" t="s">
        <v>446</v>
      </c>
      <c r="B331" s="26" t="s">
        <v>320</v>
      </c>
      <c r="C331" s="26" t="s">
        <v>112</v>
      </c>
      <c r="D331" s="27">
        <f t="shared" ref="D331:E331" si="130">D332</f>
        <v>5270490</v>
      </c>
      <c r="E331" s="27">
        <f t="shared" si="130"/>
        <v>0</v>
      </c>
      <c r="F331" s="27">
        <v>0</v>
      </c>
      <c r="G331" s="27">
        <f t="shared" si="110"/>
        <v>0</v>
      </c>
      <c r="H331" s="28">
        <v>0</v>
      </c>
    </row>
    <row r="332" spans="1:8" s="35" customFormat="1" ht="32.25" customHeight="1" outlineLevel="1" x14ac:dyDescent="0.2">
      <c r="A332" s="19" t="s">
        <v>113</v>
      </c>
      <c r="B332" s="26" t="s">
        <v>320</v>
      </c>
      <c r="C332" s="26" t="s">
        <v>114</v>
      </c>
      <c r="D332" s="27">
        <v>5270490</v>
      </c>
      <c r="E332" s="27">
        <v>0</v>
      </c>
      <c r="F332" s="27">
        <v>0</v>
      </c>
      <c r="G332" s="27">
        <f t="shared" si="110"/>
        <v>0</v>
      </c>
      <c r="H332" s="28">
        <v>0</v>
      </c>
    </row>
    <row r="333" spans="1:8" s="61" customFormat="1" ht="48.75" customHeight="1" outlineLevel="1" x14ac:dyDescent="0.2">
      <c r="A333" s="16" t="s">
        <v>156</v>
      </c>
      <c r="B333" s="17" t="s">
        <v>89</v>
      </c>
      <c r="C333" s="17" t="s">
        <v>1</v>
      </c>
      <c r="D333" s="27">
        <f>D334</f>
        <v>12178518.52</v>
      </c>
      <c r="E333" s="27">
        <f t="shared" ref="E333" si="131">E334</f>
        <v>563525.23</v>
      </c>
      <c r="F333" s="27">
        <v>445367.39</v>
      </c>
      <c r="G333" s="27">
        <f t="shared" si="110"/>
        <v>4.6272067417277292</v>
      </c>
      <c r="H333" s="28">
        <f t="shared" si="120"/>
        <v>126.53042019982648</v>
      </c>
    </row>
    <row r="334" spans="1:8" s="55" customFormat="1" ht="41.25" customHeight="1" outlineLevel="1" x14ac:dyDescent="0.2">
      <c r="A334" s="46" t="s">
        <v>293</v>
      </c>
      <c r="B334" s="56" t="s">
        <v>294</v>
      </c>
      <c r="C334" s="56" t="s">
        <v>1</v>
      </c>
      <c r="D334" s="58">
        <f>D335+D338+D341+D344+D347</f>
        <v>12178518.52</v>
      </c>
      <c r="E334" s="58">
        <f t="shared" ref="E334" si="132">E335+E338+E341+E344+E347</f>
        <v>563525.23</v>
      </c>
      <c r="F334" s="58">
        <v>445367.39</v>
      </c>
      <c r="G334" s="58">
        <f t="shared" si="110"/>
        <v>4.6272067417277292</v>
      </c>
      <c r="H334" s="70">
        <f t="shared" si="120"/>
        <v>126.53042019982648</v>
      </c>
    </row>
    <row r="335" spans="1:8" s="61" customFormat="1" ht="30.75" customHeight="1" outlineLevel="1" x14ac:dyDescent="0.2">
      <c r="A335" s="25" t="s">
        <v>178</v>
      </c>
      <c r="B335" s="26" t="s">
        <v>179</v>
      </c>
      <c r="C335" s="26" t="s">
        <v>1</v>
      </c>
      <c r="D335" s="27">
        <f t="shared" ref="D335:E336" si="133">D336</f>
        <v>695000</v>
      </c>
      <c r="E335" s="27">
        <f t="shared" si="133"/>
        <v>36500</v>
      </c>
      <c r="F335" s="27">
        <v>53952</v>
      </c>
      <c r="G335" s="27">
        <f t="shared" si="110"/>
        <v>5.2517985611510793</v>
      </c>
      <c r="H335" s="28">
        <f t="shared" si="120"/>
        <v>67.652728351126925</v>
      </c>
    </row>
    <row r="336" spans="1:8" s="61" customFormat="1" ht="30.75" customHeight="1" outlineLevel="1" x14ac:dyDescent="0.2">
      <c r="A336" s="19" t="s">
        <v>99</v>
      </c>
      <c r="B336" s="17" t="s">
        <v>179</v>
      </c>
      <c r="C336" s="17" t="s">
        <v>32</v>
      </c>
      <c r="D336" s="27">
        <f t="shared" si="133"/>
        <v>695000</v>
      </c>
      <c r="E336" s="27">
        <f t="shared" si="133"/>
        <v>36500</v>
      </c>
      <c r="F336" s="27">
        <v>53952</v>
      </c>
      <c r="G336" s="27">
        <f t="shared" si="110"/>
        <v>5.2517985611510793</v>
      </c>
      <c r="H336" s="28">
        <f t="shared" si="120"/>
        <v>67.652728351126925</v>
      </c>
    </row>
    <row r="337" spans="1:8" s="61" customFormat="1" ht="30.75" customHeight="1" outlineLevel="3" x14ac:dyDescent="0.2">
      <c r="A337" s="16" t="s">
        <v>33</v>
      </c>
      <c r="B337" s="17" t="s">
        <v>179</v>
      </c>
      <c r="C337" s="17" t="s">
        <v>4</v>
      </c>
      <c r="D337" s="27">
        <v>695000</v>
      </c>
      <c r="E337" s="28">
        <v>36500</v>
      </c>
      <c r="F337" s="28">
        <v>53952</v>
      </c>
      <c r="G337" s="27">
        <f t="shared" si="110"/>
        <v>5.2517985611510793</v>
      </c>
      <c r="H337" s="28">
        <f t="shared" si="120"/>
        <v>67.652728351126925</v>
      </c>
    </row>
    <row r="338" spans="1:8" s="61" customFormat="1" ht="30.75" customHeight="1" outlineLevel="3" x14ac:dyDescent="0.2">
      <c r="A338" s="25" t="s">
        <v>183</v>
      </c>
      <c r="B338" s="26" t="s">
        <v>182</v>
      </c>
      <c r="C338" s="26" t="s">
        <v>1</v>
      </c>
      <c r="D338" s="27">
        <f>D339</f>
        <v>1200000</v>
      </c>
      <c r="E338" s="27">
        <f t="shared" ref="E338" si="134">E339</f>
        <v>520025.23</v>
      </c>
      <c r="F338" s="27">
        <v>384415.39</v>
      </c>
      <c r="G338" s="27">
        <f t="shared" si="110"/>
        <v>43.335435833333328</v>
      </c>
      <c r="H338" s="28">
        <f t="shared" si="120"/>
        <v>135.27690189510881</v>
      </c>
    </row>
    <row r="339" spans="1:8" s="61" customFormat="1" ht="30.75" customHeight="1" outlineLevel="3" x14ac:dyDescent="0.2">
      <c r="A339" s="16" t="s">
        <v>99</v>
      </c>
      <c r="B339" s="17" t="s">
        <v>182</v>
      </c>
      <c r="C339" s="17" t="s">
        <v>32</v>
      </c>
      <c r="D339" s="27">
        <f>D340</f>
        <v>1200000</v>
      </c>
      <c r="E339" s="27">
        <f>E340</f>
        <v>520025.23</v>
      </c>
      <c r="F339" s="27">
        <v>384415.39</v>
      </c>
      <c r="G339" s="27">
        <f t="shared" ref="G339:G402" si="135">E339/D339*100</f>
        <v>43.335435833333328</v>
      </c>
      <c r="H339" s="28">
        <f t="shared" ref="H339:H387" si="136">E339/F339*100</f>
        <v>135.27690189510881</v>
      </c>
    </row>
    <row r="340" spans="1:8" s="61" customFormat="1" ht="30.75" customHeight="1" outlineLevel="3" x14ac:dyDescent="0.2">
      <c r="A340" s="16" t="s">
        <v>33</v>
      </c>
      <c r="B340" s="17" t="s">
        <v>182</v>
      </c>
      <c r="C340" s="17" t="s">
        <v>4</v>
      </c>
      <c r="D340" s="27">
        <v>1200000</v>
      </c>
      <c r="E340" s="27">
        <v>520025.23</v>
      </c>
      <c r="F340" s="27">
        <v>384415.39</v>
      </c>
      <c r="G340" s="27">
        <f t="shared" si="135"/>
        <v>43.335435833333328</v>
      </c>
      <c r="H340" s="28">
        <f t="shared" si="136"/>
        <v>135.27690189510881</v>
      </c>
    </row>
    <row r="341" spans="1:8" s="61" customFormat="1" ht="19.5" customHeight="1" outlineLevel="5" x14ac:dyDescent="0.2">
      <c r="A341" s="25" t="s">
        <v>208</v>
      </c>
      <c r="B341" s="29" t="s">
        <v>282</v>
      </c>
      <c r="C341" s="29" t="s">
        <v>1</v>
      </c>
      <c r="D341" s="27">
        <f t="shared" ref="D341:E342" si="137">D342</f>
        <v>105000</v>
      </c>
      <c r="E341" s="27">
        <f t="shared" si="137"/>
        <v>7000</v>
      </c>
      <c r="F341" s="27">
        <v>7000</v>
      </c>
      <c r="G341" s="27">
        <f t="shared" si="135"/>
        <v>6.666666666666667</v>
      </c>
      <c r="H341" s="28">
        <f t="shared" si="136"/>
        <v>100</v>
      </c>
    </row>
    <row r="342" spans="1:8" s="61" customFormat="1" ht="32.25" customHeight="1" outlineLevel="5" x14ac:dyDescent="0.2">
      <c r="A342" s="30" t="s">
        <v>99</v>
      </c>
      <c r="B342" s="29" t="s">
        <v>282</v>
      </c>
      <c r="C342" s="29" t="s">
        <v>32</v>
      </c>
      <c r="D342" s="27">
        <f t="shared" si="137"/>
        <v>105000</v>
      </c>
      <c r="E342" s="27">
        <f t="shared" si="137"/>
        <v>7000</v>
      </c>
      <c r="F342" s="27">
        <v>7000</v>
      </c>
      <c r="G342" s="27">
        <f t="shared" si="135"/>
        <v>6.666666666666667</v>
      </c>
      <c r="H342" s="28">
        <f t="shared" si="136"/>
        <v>100</v>
      </c>
    </row>
    <row r="343" spans="1:8" s="61" customFormat="1" ht="32.25" customHeight="1" outlineLevel="5" x14ac:dyDescent="0.2">
      <c r="A343" s="30" t="s">
        <v>33</v>
      </c>
      <c r="B343" s="29" t="s">
        <v>282</v>
      </c>
      <c r="C343" s="29" t="s">
        <v>4</v>
      </c>
      <c r="D343" s="27">
        <v>105000</v>
      </c>
      <c r="E343" s="27">
        <v>7000</v>
      </c>
      <c r="F343" s="27">
        <v>7000</v>
      </c>
      <c r="G343" s="27">
        <f t="shared" si="135"/>
        <v>6.666666666666667</v>
      </c>
      <c r="H343" s="28">
        <f t="shared" si="136"/>
        <v>100</v>
      </c>
    </row>
    <row r="344" spans="1:8" s="61" customFormat="1" ht="39" customHeight="1" outlineLevel="3" x14ac:dyDescent="0.2">
      <c r="A344" s="16" t="s">
        <v>192</v>
      </c>
      <c r="B344" s="17" t="s">
        <v>276</v>
      </c>
      <c r="C344" s="17" t="s">
        <v>1</v>
      </c>
      <c r="D344" s="27">
        <f t="shared" ref="D344:E345" si="138">D345</f>
        <v>10000000</v>
      </c>
      <c r="E344" s="27">
        <f t="shared" si="138"/>
        <v>0</v>
      </c>
      <c r="F344" s="27">
        <v>0</v>
      </c>
      <c r="G344" s="27">
        <f t="shared" si="135"/>
        <v>0</v>
      </c>
      <c r="H344" s="28">
        <v>0</v>
      </c>
    </row>
    <row r="345" spans="1:8" s="61" customFormat="1" ht="29.25" customHeight="1" outlineLevel="3" x14ac:dyDescent="0.2">
      <c r="A345" s="16" t="s">
        <v>99</v>
      </c>
      <c r="B345" s="17" t="s">
        <v>276</v>
      </c>
      <c r="C345" s="17" t="s">
        <v>32</v>
      </c>
      <c r="D345" s="27">
        <f t="shared" si="138"/>
        <v>10000000</v>
      </c>
      <c r="E345" s="27">
        <f t="shared" si="138"/>
        <v>0</v>
      </c>
      <c r="F345" s="27">
        <v>0</v>
      </c>
      <c r="G345" s="27">
        <f t="shared" si="135"/>
        <v>0</v>
      </c>
      <c r="H345" s="28">
        <v>0</v>
      </c>
    </row>
    <row r="346" spans="1:8" s="61" customFormat="1" ht="29.25" customHeight="1" outlineLevel="3" x14ac:dyDescent="0.2">
      <c r="A346" s="16" t="s">
        <v>33</v>
      </c>
      <c r="B346" s="17" t="s">
        <v>276</v>
      </c>
      <c r="C346" s="17" t="s">
        <v>4</v>
      </c>
      <c r="D346" s="27">
        <v>10000000</v>
      </c>
      <c r="E346" s="28">
        <v>0</v>
      </c>
      <c r="F346" s="28">
        <v>0</v>
      </c>
      <c r="G346" s="27">
        <f t="shared" si="135"/>
        <v>0</v>
      </c>
      <c r="H346" s="28">
        <v>0</v>
      </c>
    </row>
    <row r="347" spans="1:8" s="61" customFormat="1" ht="29.25" customHeight="1" outlineLevel="4" x14ac:dyDescent="0.2">
      <c r="A347" s="25" t="s">
        <v>281</v>
      </c>
      <c r="B347" s="29" t="s">
        <v>280</v>
      </c>
      <c r="C347" s="29" t="s">
        <v>1</v>
      </c>
      <c r="D347" s="27">
        <f t="shared" ref="D347:E348" si="139">D348</f>
        <v>178518.52</v>
      </c>
      <c r="E347" s="27">
        <f t="shared" si="139"/>
        <v>0</v>
      </c>
      <c r="F347" s="27">
        <v>0</v>
      </c>
      <c r="G347" s="27">
        <f t="shared" si="135"/>
        <v>0</v>
      </c>
      <c r="H347" s="28">
        <v>0</v>
      </c>
    </row>
    <row r="348" spans="1:8" s="61" customFormat="1" ht="29.25" customHeight="1" outlineLevel="4" x14ac:dyDescent="0.2">
      <c r="A348" s="16" t="s">
        <v>99</v>
      </c>
      <c r="B348" s="29" t="s">
        <v>280</v>
      </c>
      <c r="C348" s="29" t="s">
        <v>32</v>
      </c>
      <c r="D348" s="27">
        <f t="shared" si="139"/>
        <v>178518.52</v>
      </c>
      <c r="E348" s="27">
        <f t="shared" si="139"/>
        <v>0</v>
      </c>
      <c r="F348" s="27">
        <v>0</v>
      </c>
      <c r="G348" s="27">
        <f t="shared" si="135"/>
        <v>0</v>
      </c>
      <c r="H348" s="28">
        <v>0</v>
      </c>
    </row>
    <row r="349" spans="1:8" s="61" customFormat="1" ht="29.25" customHeight="1" outlineLevel="4" x14ac:dyDescent="0.2">
      <c r="A349" s="19" t="s">
        <v>33</v>
      </c>
      <c r="B349" s="29" t="s">
        <v>280</v>
      </c>
      <c r="C349" s="29" t="s">
        <v>4</v>
      </c>
      <c r="D349" s="27">
        <v>178518.52</v>
      </c>
      <c r="E349" s="27">
        <v>0</v>
      </c>
      <c r="F349" s="27">
        <v>0</v>
      </c>
      <c r="G349" s="27">
        <f t="shared" si="135"/>
        <v>0</v>
      </c>
      <c r="H349" s="28">
        <v>0</v>
      </c>
    </row>
    <row r="350" spans="1:8" s="61" customFormat="1" ht="32.25" customHeight="1" outlineLevel="5" x14ac:dyDescent="0.2">
      <c r="A350" s="16" t="s">
        <v>158</v>
      </c>
      <c r="B350" s="20" t="s">
        <v>100</v>
      </c>
      <c r="C350" s="20" t="s">
        <v>1</v>
      </c>
      <c r="D350" s="27">
        <f>D351</f>
        <v>1000000</v>
      </c>
      <c r="E350" s="27">
        <f t="shared" ref="E350" si="140">E351</f>
        <v>177694.09</v>
      </c>
      <c r="F350" s="27">
        <v>220485.12</v>
      </c>
      <c r="G350" s="27">
        <f t="shared" si="135"/>
        <v>17.769409</v>
      </c>
      <c r="H350" s="28">
        <f t="shared" si="136"/>
        <v>80.592327500377351</v>
      </c>
    </row>
    <row r="351" spans="1:8" s="61" customFormat="1" ht="32.25" customHeight="1" outlineLevel="5" x14ac:dyDescent="0.2">
      <c r="A351" s="19" t="s">
        <v>101</v>
      </c>
      <c r="B351" s="20" t="s">
        <v>90</v>
      </c>
      <c r="C351" s="20" t="s">
        <v>1</v>
      </c>
      <c r="D351" s="27">
        <f t="shared" ref="D351:E352" si="141">D352</f>
        <v>1000000</v>
      </c>
      <c r="E351" s="27">
        <f t="shared" si="141"/>
        <v>177694.09</v>
      </c>
      <c r="F351" s="27">
        <v>220485.12</v>
      </c>
      <c r="G351" s="27">
        <f t="shared" si="135"/>
        <v>17.769409</v>
      </c>
      <c r="H351" s="28">
        <f t="shared" si="136"/>
        <v>80.592327500377351</v>
      </c>
    </row>
    <row r="352" spans="1:8" s="61" customFormat="1" ht="32.25" customHeight="1" outlineLevel="5" x14ac:dyDescent="0.2">
      <c r="A352" s="16" t="s">
        <v>99</v>
      </c>
      <c r="B352" s="20" t="s">
        <v>90</v>
      </c>
      <c r="C352" s="20" t="s">
        <v>32</v>
      </c>
      <c r="D352" s="27">
        <f t="shared" si="141"/>
        <v>1000000</v>
      </c>
      <c r="E352" s="27">
        <f t="shared" si="141"/>
        <v>177694.09</v>
      </c>
      <c r="F352" s="27">
        <v>220485.12</v>
      </c>
      <c r="G352" s="27">
        <f t="shared" si="135"/>
        <v>17.769409</v>
      </c>
      <c r="H352" s="28">
        <f t="shared" si="136"/>
        <v>80.592327500377351</v>
      </c>
    </row>
    <row r="353" spans="1:8" s="61" customFormat="1" ht="32.25" customHeight="1" outlineLevel="5" x14ac:dyDescent="0.2">
      <c r="A353" s="19" t="s">
        <v>33</v>
      </c>
      <c r="B353" s="20" t="s">
        <v>90</v>
      </c>
      <c r="C353" s="20" t="s">
        <v>4</v>
      </c>
      <c r="D353" s="27">
        <v>1000000</v>
      </c>
      <c r="E353" s="28">
        <v>177694.09</v>
      </c>
      <c r="F353" s="28">
        <v>220485.12</v>
      </c>
      <c r="G353" s="27">
        <f t="shared" si="135"/>
        <v>17.769409</v>
      </c>
      <c r="H353" s="28">
        <f t="shared" si="136"/>
        <v>80.592327500377351</v>
      </c>
    </row>
    <row r="354" spans="1:8" s="35" customFormat="1" ht="44.25" customHeight="1" outlineLevel="2" x14ac:dyDescent="0.2">
      <c r="A354" s="63" t="s">
        <v>447</v>
      </c>
      <c r="B354" s="33" t="s">
        <v>104</v>
      </c>
      <c r="C354" s="33" t="s">
        <v>1</v>
      </c>
      <c r="D354" s="34">
        <f>D355</f>
        <v>10311277.83</v>
      </c>
      <c r="E354" s="34">
        <f t="shared" ref="E354" si="142">E355</f>
        <v>1662773.03</v>
      </c>
      <c r="F354" s="34">
        <v>1684341.98</v>
      </c>
      <c r="G354" s="34">
        <f t="shared" si="135"/>
        <v>16.125770805653872</v>
      </c>
      <c r="H354" s="72">
        <f t="shared" si="136"/>
        <v>98.719443541981903</v>
      </c>
    </row>
    <row r="355" spans="1:8" s="61" customFormat="1" ht="44.25" customHeight="1" outlineLevel="2" x14ac:dyDescent="0.2">
      <c r="A355" s="41" t="s">
        <v>157</v>
      </c>
      <c r="B355" s="29" t="s">
        <v>105</v>
      </c>
      <c r="C355" s="29" t="s">
        <v>1</v>
      </c>
      <c r="D355" s="27">
        <f>D356+D359</f>
        <v>10311277.83</v>
      </c>
      <c r="E355" s="27">
        <f>E356+E359</f>
        <v>1662773.03</v>
      </c>
      <c r="F355" s="27">
        <v>1684341.98</v>
      </c>
      <c r="G355" s="27">
        <f t="shared" si="135"/>
        <v>16.125770805653872</v>
      </c>
      <c r="H355" s="28">
        <f t="shared" si="136"/>
        <v>98.719443541981903</v>
      </c>
    </row>
    <row r="356" spans="1:8" s="61" customFormat="1" ht="27.75" customHeight="1" outlineLevel="2" x14ac:dyDescent="0.2">
      <c r="A356" s="42" t="s">
        <v>22</v>
      </c>
      <c r="B356" s="40" t="s">
        <v>106</v>
      </c>
      <c r="C356" s="29" t="s">
        <v>1</v>
      </c>
      <c r="D356" s="27">
        <f>D357</f>
        <v>583289.62</v>
      </c>
      <c r="E356" s="27">
        <f t="shared" ref="E356:F356" si="143">E357</f>
        <v>463628.23</v>
      </c>
      <c r="F356" s="27">
        <f t="shared" si="143"/>
        <v>252999.71</v>
      </c>
      <c r="G356" s="27">
        <f t="shared" si="135"/>
        <v>79.485081527766596</v>
      </c>
      <c r="H356" s="28">
        <f t="shared" si="136"/>
        <v>183.25247487437832</v>
      </c>
    </row>
    <row r="357" spans="1:8" s="69" customFormat="1" ht="27.75" customHeight="1" outlineLevel="2" x14ac:dyDescent="0.2">
      <c r="A357" s="16" t="s">
        <v>99</v>
      </c>
      <c r="B357" s="40" t="s">
        <v>106</v>
      </c>
      <c r="C357" s="29" t="s">
        <v>32</v>
      </c>
      <c r="D357" s="27">
        <f t="shared" ref="D357:E357" si="144">D358</f>
        <v>583289.62</v>
      </c>
      <c r="E357" s="27">
        <f t="shared" si="144"/>
        <v>463628.23</v>
      </c>
      <c r="F357" s="27">
        <v>252999.71</v>
      </c>
      <c r="G357" s="27">
        <f t="shared" si="135"/>
        <v>79.485081527766596</v>
      </c>
      <c r="H357" s="28">
        <f t="shared" si="136"/>
        <v>183.25247487437832</v>
      </c>
    </row>
    <row r="358" spans="1:8" s="69" customFormat="1" ht="27.75" customHeight="1" outlineLevel="2" x14ac:dyDescent="0.2">
      <c r="A358" s="19" t="s">
        <v>33</v>
      </c>
      <c r="B358" s="40" t="s">
        <v>106</v>
      </c>
      <c r="C358" s="29" t="s">
        <v>4</v>
      </c>
      <c r="D358" s="27">
        <v>583289.62</v>
      </c>
      <c r="E358" s="27">
        <v>463628.23</v>
      </c>
      <c r="F358" s="27">
        <v>252999.71</v>
      </c>
      <c r="G358" s="27">
        <f t="shared" si="135"/>
        <v>79.485081527766596</v>
      </c>
      <c r="H358" s="28">
        <f t="shared" si="136"/>
        <v>183.25247487437832</v>
      </c>
    </row>
    <row r="359" spans="1:8" s="69" customFormat="1" ht="33" customHeight="1" outlineLevel="2" x14ac:dyDescent="0.2">
      <c r="A359" s="25" t="s">
        <v>325</v>
      </c>
      <c r="B359" s="40" t="s">
        <v>324</v>
      </c>
      <c r="C359" s="29" t="s">
        <v>1</v>
      </c>
      <c r="D359" s="27">
        <f>D360</f>
        <v>9727988.2100000009</v>
      </c>
      <c r="E359" s="27">
        <f t="shared" ref="E359:F359" si="145">E360</f>
        <v>1199144.8</v>
      </c>
      <c r="F359" s="27">
        <f t="shared" si="145"/>
        <v>1431342.27</v>
      </c>
      <c r="G359" s="27">
        <f t="shared" si="135"/>
        <v>12.326750136963827</v>
      </c>
      <c r="H359" s="28">
        <f t="shared" si="136"/>
        <v>83.777641807504224</v>
      </c>
    </row>
    <row r="360" spans="1:8" s="69" customFormat="1" ht="39.75" customHeight="1" outlineLevel="2" x14ac:dyDescent="0.2">
      <c r="A360" s="16" t="s">
        <v>99</v>
      </c>
      <c r="B360" s="40" t="s">
        <v>324</v>
      </c>
      <c r="C360" s="29" t="s">
        <v>32</v>
      </c>
      <c r="D360" s="27">
        <f t="shared" ref="D360:E360" si="146">D361</f>
        <v>9727988.2100000009</v>
      </c>
      <c r="E360" s="27">
        <f t="shared" si="146"/>
        <v>1199144.8</v>
      </c>
      <c r="F360" s="27">
        <v>1431342.27</v>
      </c>
      <c r="G360" s="27">
        <f t="shared" si="135"/>
        <v>12.326750136963827</v>
      </c>
      <c r="H360" s="28">
        <f t="shared" si="136"/>
        <v>83.777641807504224</v>
      </c>
    </row>
    <row r="361" spans="1:8" s="69" customFormat="1" ht="33.75" customHeight="1" outlineLevel="2" x14ac:dyDescent="0.2">
      <c r="A361" s="19" t="s">
        <v>33</v>
      </c>
      <c r="B361" s="40" t="s">
        <v>324</v>
      </c>
      <c r="C361" s="29" t="s">
        <v>4</v>
      </c>
      <c r="D361" s="27">
        <v>9727988.2100000009</v>
      </c>
      <c r="E361" s="27">
        <v>1199144.8</v>
      </c>
      <c r="F361" s="27">
        <v>1431342.27</v>
      </c>
      <c r="G361" s="27">
        <f t="shared" si="135"/>
        <v>12.326750136963827</v>
      </c>
      <c r="H361" s="28">
        <f t="shared" si="136"/>
        <v>83.777641807504224</v>
      </c>
    </row>
    <row r="362" spans="1:8" s="35" customFormat="1" ht="30.75" customHeight="1" outlineLevel="2" x14ac:dyDescent="0.2">
      <c r="A362" s="38" t="s">
        <v>448</v>
      </c>
      <c r="B362" s="33" t="s">
        <v>167</v>
      </c>
      <c r="C362" s="33" t="s">
        <v>1</v>
      </c>
      <c r="D362" s="34">
        <f>D363</f>
        <v>64354927.060000002</v>
      </c>
      <c r="E362" s="34">
        <f>E363</f>
        <v>8672154.1199999992</v>
      </c>
      <c r="F362" s="34">
        <v>7688477.9300000006</v>
      </c>
      <c r="G362" s="34">
        <f t="shared" si="135"/>
        <v>13.475509205246544</v>
      </c>
      <c r="H362" s="72">
        <f t="shared" si="136"/>
        <v>112.79416028706737</v>
      </c>
    </row>
    <row r="363" spans="1:8" s="61" customFormat="1" ht="21" customHeight="1" outlineLevel="2" x14ac:dyDescent="0.2">
      <c r="A363" s="43" t="s">
        <v>229</v>
      </c>
      <c r="B363" s="44" t="s">
        <v>230</v>
      </c>
      <c r="C363" s="57" t="s">
        <v>1</v>
      </c>
      <c r="D363" s="58">
        <f>D364+D367+D373+D376+D382+D385+D388+D391+D436+D443+D446+D370+D394+D397+D400+D403+D406+D409+D412+D415+D418+D421+D424+D427+D430+D433+D379</f>
        <v>64354927.060000002</v>
      </c>
      <c r="E363" s="58">
        <f>E364+E367+E373+E376+E382+E385+E388+E391+E436+E443+E446+E370+E394+E397+E400+E403+E406+E409+E412+E415+E418+E421+E424+E427+E430+E433+E379</f>
        <v>8672154.1199999992</v>
      </c>
      <c r="F363" s="58">
        <f t="shared" ref="F363" si="147">F364+F367+F373+F376+F382+F385+F388+F391+F436+F443+F446+F370+F394+F397+F400+F403+F406+F409+F412+F415+F418+F421+F424+F427+F430+F433+F379</f>
        <v>7688477.9300000006</v>
      </c>
      <c r="G363" s="58">
        <f t="shared" si="135"/>
        <v>13.475509205246544</v>
      </c>
      <c r="H363" s="70">
        <f t="shared" si="136"/>
        <v>112.79416028706737</v>
      </c>
    </row>
    <row r="364" spans="1:8" s="61" customFormat="1" ht="21" customHeight="1" outlineLevel="2" x14ac:dyDescent="0.2">
      <c r="A364" s="25" t="s">
        <v>163</v>
      </c>
      <c r="B364" s="29" t="s">
        <v>168</v>
      </c>
      <c r="C364" s="29" t="s">
        <v>1</v>
      </c>
      <c r="D364" s="27">
        <f t="shared" ref="D364:E365" si="148">D365</f>
        <v>2750000</v>
      </c>
      <c r="E364" s="27">
        <f t="shared" si="148"/>
        <v>0</v>
      </c>
      <c r="F364" s="27">
        <v>0</v>
      </c>
      <c r="G364" s="27">
        <f t="shared" si="135"/>
        <v>0</v>
      </c>
      <c r="H364" s="28">
        <v>0</v>
      </c>
    </row>
    <row r="365" spans="1:8" s="61" customFormat="1" ht="31.5" customHeight="1" outlineLevel="2" x14ac:dyDescent="0.2">
      <c r="A365" s="30" t="s">
        <v>99</v>
      </c>
      <c r="B365" s="29" t="s">
        <v>168</v>
      </c>
      <c r="C365" s="29" t="s">
        <v>32</v>
      </c>
      <c r="D365" s="27">
        <f t="shared" si="148"/>
        <v>2750000</v>
      </c>
      <c r="E365" s="27">
        <f t="shared" si="148"/>
        <v>0</v>
      </c>
      <c r="F365" s="27">
        <v>0</v>
      </c>
      <c r="G365" s="27">
        <f t="shared" si="135"/>
        <v>0</v>
      </c>
      <c r="H365" s="28">
        <v>0</v>
      </c>
    </row>
    <row r="366" spans="1:8" s="61" customFormat="1" ht="31.5" customHeight="1" outlineLevel="2" x14ac:dyDescent="0.2">
      <c r="A366" s="25" t="s">
        <v>33</v>
      </c>
      <c r="B366" s="29" t="s">
        <v>168</v>
      </c>
      <c r="C366" s="29" t="s">
        <v>4</v>
      </c>
      <c r="D366" s="27">
        <v>2750000</v>
      </c>
      <c r="E366" s="28">
        <v>0</v>
      </c>
      <c r="F366" s="28">
        <v>0</v>
      </c>
      <c r="G366" s="27">
        <f t="shared" si="135"/>
        <v>0</v>
      </c>
      <c r="H366" s="28">
        <v>0</v>
      </c>
    </row>
    <row r="367" spans="1:8" s="61" customFormat="1" ht="17.25" customHeight="1" outlineLevel="2" x14ac:dyDescent="0.2">
      <c r="A367" s="25" t="s">
        <v>218</v>
      </c>
      <c r="B367" s="29" t="s">
        <v>219</v>
      </c>
      <c r="C367" s="29" t="s">
        <v>1</v>
      </c>
      <c r="D367" s="27">
        <f t="shared" ref="D367:E368" si="149">D368</f>
        <v>200000</v>
      </c>
      <c r="E367" s="27">
        <f t="shared" si="149"/>
        <v>0</v>
      </c>
      <c r="F367" s="27">
        <v>0</v>
      </c>
      <c r="G367" s="27">
        <f t="shared" si="135"/>
        <v>0</v>
      </c>
      <c r="H367" s="28">
        <v>0</v>
      </c>
    </row>
    <row r="368" spans="1:8" s="61" customFormat="1" ht="32.25" customHeight="1" outlineLevel="2" x14ac:dyDescent="0.2">
      <c r="A368" s="25" t="s">
        <v>99</v>
      </c>
      <c r="B368" s="29" t="s">
        <v>219</v>
      </c>
      <c r="C368" s="29" t="s">
        <v>32</v>
      </c>
      <c r="D368" s="27">
        <f t="shared" si="149"/>
        <v>200000</v>
      </c>
      <c r="E368" s="27">
        <f t="shared" si="149"/>
        <v>0</v>
      </c>
      <c r="F368" s="27">
        <v>0</v>
      </c>
      <c r="G368" s="27">
        <f t="shared" si="135"/>
        <v>0</v>
      </c>
      <c r="H368" s="28">
        <v>0</v>
      </c>
    </row>
    <row r="369" spans="1:8" s="61" customFormat="1" ht="32.25" customHeight="1" outlineLevel="2" x14ac:dyDescent="0.2">
      <c r="A369" s="25" t="s">
        <v>184</v>
      </c>
      <c r="B369" s="29" t="s">
        <v>219</v>
      </c>
      <c r="C369" s="29" t="s">
        <v>4</v>
      </c>
      <c r="D369" s="27">
        <v>200000</v>
      </c>
      <c r="E369" s="28">
        <v>0</v>
      </c>
      <c r="F369" s="28">
        <v>0</v>
      </c>
      <c r="G369" s="27">
        <f t="shared" si="135"/>
        <v>0</v>
      </c>
      <c r="H369" s="28">
        <v>0</v>
      </c>
    </row>
    <row r="370" spans="1:8" s="69" customFormat="1" ht="32.25" customHeight="1" outlineLevel="2" x14ac:dyDescent="0.2">
      <c r="A370" s="25" t="s">
        <v>449</v>
      </c>
      <c r="B370" s="29" t="s">
        <v>450</v>
      </c>
      <c r="C370" s="29" t="s">
        <v>1</v>
      </c>
      <c r="D370" s="27">
        <f>D371</f>
        <v>550000</v>
      </c>
      <c r="E370" s="27">
        <f t="shared" ref="E370:F371" si="150">E371</f>
        <v>0</v>
      </c>
      <c r="F370" s="27">
        <f t="shared" si="150"/>
        <v>0</v>
      </c>
      <c r="G370" s="27">
        <f t="shared" si="135"/>
        <v>0</v>
      </c>
      <c r="H370" s="28">
        <v>0</v>
      </c>
    </row>
    <row r="371" spans="1:8" s="69" customFormat="1" ht="32.25" customHeight="1" outlineLevel="2" x14ac:dyDescent="0.2">
      <c r="A371" s="25" t="s">
        <v>343</v>
      </c>
      <c r="B371" s="29" t="s">
        <v>450</v>
      </c>
      <c r="C371" s="29" t="s">
        <v>32</v>
      </c>
      <c r="D371" s="27">
        <f>D372</f>
        <v>550000</v>
      </c>
      <c r="E371" s="27">
        <f t="shared" si="150"/>
        <v>0</v>
      </c>
      <c r="F371" s="27">
        <f t="shared" si="150"/>
        <v>0</v>
      </c>
      <c r="G371" s="27">
        <f t="shared" si="135"/>
        <v>0</v>
      </c>
      <c r="H371" s="28">
        <v>0</v>
      </c>
    </row>
    <row r="372" spans="1:8" s="69" customFormat="1" ht="32.25" customHeight="1" outlineLevel="2" x14ac:dyDescent="0.2">
      <c r="A372" s="25" t="s">
        <v>33</v>
      </c>
      <c r="B372" s="29" t="s">
        <v>450</v>
      </c>
      <c r="C372" s="29" t="s">
        <v>4</v>
      </c>
      <c r="D372" s="27">
        <v>550000</v>
      </c>
      <c r="E372" s="28">
        <v>0</v>
      </c>
      <c r="F372" s="28">
        <v>0</v>
      </c>
      <c r="G372" s="27">
        <f t="shared" si="135"/>
        <v>0</v>
      </c>
      <c r="H372" s="28">
        <v>0</v>
      </c>
    </row>
    <row r="373" spans="1:8" s="61" customFormat="1" ht="23.25" customHeight="1" outlineLevel="2" x14ac:dyDescent="0.2">
      <c r="A373" s="25" t="s">
        <v>164</v>
      </c>
      <c r="B373" s="29" t="s">
        <v>169</v>
      </c>
      <c r="C373" s="29" t="s">
        <v>1</v>
      </c>
      <c r="D373" s="27">
        <f t="shared" ref="D373:E374" si="151">D374</f>
        <v>5500000</v>
      </c>
      <c r="E373" s="27">
        <f t="shared" si="151"/>
        <v>1506049.24</v>
      </c>
      <c r="F373" s="27">
        <v>1041620.37</v>
      </c>
      <c r="G373" s="27">
        <f t="shared" si="135"/>
        <v>27.382713454545453</v>
      </c>
      <c r="H373" s="28">
        <f t="shared" si="136"/>
        <v>144.58715318710597</v>
      </c>
    </row>
    <row r="374" spans="1:8" s="61" customFormat="1" ht="29.25" customHeight="1" outlineLevel="2" x14ac:dyDescent="0.2">
      <c r="A374" s="25" t="s">
        <v>99</v>
      </c>
      <c r="B374" s="29" t="s">
        <v>169</v>
      </c>
      <c r="C374" s="29" t="s">
        <v>32</v>
      </c>
      <c r="D374" s="27">
        <f t="shared" si="151"/>
        <v>5500000</v>
      </c>
      <c r="E374" s="27">
        <f t="shared" si="151"/>
        <v>1506049.24</v>
      </c>
      <c r="F374" s="27">
        <v>1041620.37</v>
      </c>
      <c r="G374" s="27">
        <f t="shared" si="135"/>
        <v>27.382713454545453</v>
      </c>
      <c r="H374" s="28">
        <f t="shared" si="136"/>
        <v>144.58715318710597</v>
      </c>
    </row>
    <row r="375" spans="1:8" s="61" customFormat="1" ht="29.25" customHeight="1" outlineLevel="2" x14ac:dyDescent="0.2">
      <c r="A375" s="25" t="s">
        <v>33</v>
      </c>
      <c r="B375" s="29" t="s">
        <v>169</v>
      </c>
      <c r="C375" s="29" t="s">
        <v>4</v>
      </c>
      <c r="D375" s="27">
        <v>5500000</v>
      </c>
      <c r="E375" s="27">
        <v>1506049.24</v>
      </c>
      <c r="F375" s="27">
        <v>1041620.37</v>
      </c>
      <c r="G375" s="27">
        <f t="shared" si="135"/>
        <v>27.382713454545453</v>
      </c>
      <c r="H375" s="28">
        <f t="shared" si="136"/>
        <v>144.58715318710597</v>
      </c>
    </row>
    <row r="376" spans="1:8" s="61" customFormat="1" ht="25.5" customHeight="1" outlineLevel="2" x14ac:dyDescent="0.2">
      <c r="A376" s="25" t="s">
        <v>165</v>
      </c>
      <c r="B376" s="29" t="s">
        <v>170</v>
      </c>
      <c r="C376" s="29" t="s">
        <v>1</v>
      </c>
      <c r="D376" s="27">
        <f t="shared" ref="D376:E377" si="152">D377</f>
        <v>120000</v>
      </c>
      <c r="E376" s="27">
        <f t="shared" si="152"/>
        <v>0</v>
      </c>
      <c r="F376" s="27">
        <v>0</v>
      </c>
      <c r="G376" s="27">
        <f t="shared" si="135"/>
        <v>0</v>
      </c>
      <c r="H376" s="28">
        <v>0</v>
      </c>
    </row>
    <row r="377" spans="1:8" s="61" customFormat="1" ht="31.5" customHeight="1" outlineLevel="2" x14ac:dyDescent="0.2">
      <c r="A377" s="25" t="s">
        <v>99</v>
      </c>
      <c r="B377" s="29" t="s">
        <v>170</v>
      </c>
      <c r="C377" s="29" t="s">
        <v>32</v>
      </c>
      <c r="D377" s="27">
        <f t="shared" si="152"/>
        <v>120000</v>
      </c>
      <c r="E377" s="27">
        <f t="shared" si="152"/>
        <v>0</v>
      </c>
      <c r="F377" s="27">
        <v>0</v>
      </c>
      <c r="G377" s="27">
        <f t="shared" si="135"/>
        <v>0</v>
      </c>
      <c r="H377" s="28">
        <v>0</v>
      </c>
    </row>
    <row r="378" spans="1:8" s="61" customFormat="1" ht="31.5" customHeight="1" outlineLevel="2" x14ac:dyDescent="0.2">
      <c r="A378" s="25" t="s">
        <v>33</v>
      </c>
      <c r="B378" s="29" t="s">
        <v>170</v>
      </c>
      <c r="C378" s="29" t="s">
        <v>4</v>
      </c>
      <c r="D378" s="27">
        <v>120000</v>
      </c>
      <c r="E378" s="28">
        <v>0</v>
      </c>
      <c r="F378" s="28">
        <v>0</v>
      </c>
      <c r="G378" s="27">
        <f t="shared" si="135"/>
        <v>0</v>
      </c>
      <c r="H378" s="28">
        <v>0</v>
      </c>
    </row>
    <row r="379" spans="1:8" s="69" customFormat="1" ht="31.5" customHeight="1" outlineLevel="2" x14ac:dyDescent="0.2">
      <c r="A379" s="25" t="s">
        <v>451</v>
      </c>
      <c r="B379" s="29" t="s">
        <v>452</v>
      </c>
      <c r="C379" s="29" t="s">
        <v>1</v>
      </c>
      <c r="D379" s="27">
        <f>D380</f>
        <v>240000</v>
      </c>
      <c r="E379" s="27">
        <f t="shared" ref="E379:F380" si="153">E380</f>
        <v>51780</v>
      </c>
      <c r="F379" s="27">
        <f t="shared" si="153"/>
        <v>0</v>
      </c>
      <c r="G379" s="27">
        <f t="shared" si="135"/>
        <v>21.574999999999999</v>
      </c>
      <c r="H379" s="28">
        <v>0</v>
      </c>
    </row>
    <row r="380" spans="1:8" s="69" customFormat="1" ht="31.5" customHeight="1" outlineLevel="2" x14ac:dyDescent="0.2">
      <c r="A380" s="25" t="s">
        <v>99</v>
      </c>
      <c r="B380" s="29" t="s">
        <v>452</v>
      </c>
      <c r="C380" s="29" t="s">
        <v>32</v>
      </c>
      <c r="D380" s="27">
        <f>D381</f>
        <v>240000</v>
      </c>
      <c r="E380" s="27">
        <f t="shared" si="153"/>
        <v>51780</v>
      </c>
      <c r="F380" s="27">
        <f t="shared" si="153"/>
        <v>0</v>
      </c>
      <c r="G380" s="27">
        <f t="shared" si="135"/>
        <v>21.574999999999999</v>
      </c>
      <c r="H380" s="28">
        <v>0</v>
      </c>
    </row>
    <row r="381" spans="1:8" s="69" customFormat="1" ht="31.5" customHeight="1" outlineLevel="2" x14ac:dyDescent="0.2">
      <c r="A381" s="25" t="s">
        <v>33</v>
      </c>
      <c r="B381" s="29" t="s">
        <v>452</v>
      </c>
      <c r="C381" s="29" t="s">
        <v>4</v>
      </c>
      <c r="D381" s="27">
        <v>240000</v>
      </c>
      <c r="E381" s="28">
        <v>51780</v>
      </c>
      <c r="F381" s="28">
        <v>0</v>
      </c>
      <c r="G381" s="27">
        <f t="shared" si="135"/>
        <v>21.574999999999999</v>
      </c>
      <c r="H381" s="28">
        <v>0</v>
      </c>
    </row>
    <row r="382" spans="1:8" s="61" customFormat="1" ht="21.75" customHeight="1" outlineLevel="2" x14ac:dyDescent="0.2">
      <c r="A382" s="25" t="s">
        <v>198</v>
      </c>
      <c r="B382" s="29" t="s">
        <v>197</v>
      </c>
      <c r="C382" s="29" t="s">
        <v>1</v>
      </c>
      <c r="D382" s="27">
        <f t="shared" ref="D382:E383" si="154">D383</f>
        <v>400000</v>
      </c>
      <c r="E382" s="27">
        <f t="shared" si="154"/>
        <v>0</v>
      </c>
      <c r="F382" s="27">
        <v>0</v>
      </c>
      <c r="G382" s="27">
        <f t="shared" si="135"/>
        <v>0</v>
      </c>
      <c r="H382" s="28">
        <v>0</v>
      </c>
    </row>
    <row r="383" spans="1:8" s="61" customFormat="1" ht="33" customHeight="1" outlineLevel="2" x14ac:dyDescent="0.2">
      <c r="A383" s="25" t="s">
        <v>99</v>
      </c>
      <c r="B383" s="29" t="s">
        <v>197</v>
      </c>
      <c r="C383" s="29" t="s">
        <v>32</v>
      </c>
      <c r="D383" s="27">
        <f t="shared" si="154"/>
        <v>400000</v>
      </c>
      <c r="E383" s="27">
        <f t="shared" si="154"/>
        <v>0</v>
      </c>
      <c r="F383" s="27">
        <v>0</v>
      </c>
      <c r="G383" s="27">
        <f t="shared" si="135"/>
        <v>0</v>
      </c>
      <c r="H383" s="28">
        <v>0</v>
      </c>
    </row>
    <row r="384" spans="1:8" s="61" customFormat="1" ht="33" customHeight="1" outlineLevel="2" x14ac:dyDescent="0.2">
      <c r="A384" s="25" t="s">
        <v>184</v>
      </c>
      <c r="B384" s="29" t="s">
        <v>197</v>
      </c>
      <c r="C384" s="29" t="s">
        <v>4</v>
      </c>
      <c r="D384" s="27">
        <v>400000</v>
      </c>
      <c r="E384" s="28">
        <v>0</v>
      </c>
      <c r="F384" s="28">
        <v>0</v>
      </c>
      <c r="G384" s="27">
        <f t="shared" si="135"/>
        <v>0</v>
      </c>
      <c r="H384" s="28">
        <v>0</v>
      </c>
    </row>
    <row r="385" spans="1:8" s="61" customFormat="1" ht="23.25" customHeight="1" outlineLevel="2" x14ac:dyDescent="0.2">
      <c r="A385" s="25" t="s">
        <v>200</v>
      </c>
      <c r="B385" s="29" t="s">
        <v>199</v>
      </c>
      <c r="C385" s="29" t="s">
        <v>1</v>
      </c>
      <c r="D385" s="27">
        <f t="shared" ref="D385:E392" si="155">D386</f>
        <v>6190000</v>
      </c>
      <c r="E385" s="27">
        <f t="shared" si="155"/>
        <v>0</v>
      </c>
      <c r="F385" s="27">
        <v>1330</v>
      </c>
      <c r="G385" s="27">
        <f t="shared" si="135"/>
        <v>0</v>
      </c>
      <c r="H385" s="28">
        <f t="shared" si="136"/>
        <v>0</v>
      </c>
    </row>
    <row r="386" spans="1:8" s="61" customFormat="1" ht="27.75" customHeight="1" outlineLevel="2" x14ac:dyDescent="0.2">
      <c r="A386" s="25" t="s">
        <v>99</v>
      </c>
      <c r="B386" s="29" t="s">
        <v>199</v>
      </c>
      <c r="C386" s="29" t="s">
        <v>32</v>
      </c>
      <c r="D386" s="27">
        <f t="shared" si="155"/>
        <v>6190000</v>
      </c>
      <c r="E386" s="27">
        <f t="shared" si="155"/>
        <v>0</v>
      </c>
      <c r="F386" s="27">
        <v>1330</v>
      </c>
      <c r="G386" s="27">
        <f t="shared" si="135"/>
        <v>0</v>
      </c>
      <c r="H386" s="28">
        <f t="shared" si="136"/>
        <v>0</v>
      </c>
    </row>
    <row r="387" spans="1:8" s="61" customFormat="1" ht="27.75" customHeight="1" outlineLevel="2" x14ac:dyDescent="0.2">
      <c r="A387" s="25" t="s">
        <v>184</v>
      </c>
      <c r="B387" s="29" t="s">
        <v>199</v>
      </c>
      <c r="C387" s="29" t="s">
        <v>4</v>
      </c>
      <c r="D387" s="27">
        <v>6190000</v>
      </c>
      <c r="E387" s="28">
        <v>0</v>
      </c>
      <c r="F387" s="28">
        <v>1330</v>
      </c>
      <c r="G387" s="27">
        <f t="shared" si="135"/>
        <v>0</v>
      </c>
      <c r="H387" s="28">
        <f t="shared" si="136"/>
        <v>0</v>
      </c>
    </row>
    <row r="388" spans="1:8" s="61" customFormat="1" ht="28.5" customHeight="1" outlineLevel="2" x14ac:dyDescent="0.2">
      <c r="A388" s="25" t="s">
        <v>221</v>
      </c>
      <c r="B388" s="29" t="s">
        <v>220</v>
      </c>
      <c r="C388" s="29" t="s">
        <v>1</v>
      </c>
      <c r="D388" s="27">
        <f t="shared" si="155"/>
        <v>100000</v>
      </c>
      <c r="E388" s="27">
        <f t="shared" si="155"/>
        <v>0</v>
      </c>
      <c r="F388" s="27">
        <v>0</v>
      </c>
      <c r="G388" s="27">
        <f t="shared" si="135"/>
        <v>0</v>
      </c>
      <c r="H388" s="28">
        <v>0</v>
      </c>
    </row>
    <row r="389" spans="1:8" s="61" customFormat="1" ht="33.75" customHeight="1" outlineLevel="2" x14ac:dyDescent="0.2">
      <c r="A389" s="25" t="s">
        <v>99</v>
      </c>
      <c r="B389" s="29" t="s">
        <v>220</v>
      </c>
      <c r="C389" s="29" t="s">
        <v>32</v>
      </c>
      <c r="D389" s="27">
        <f t="shared" si="155"/>
        <v>100000</v>
      </c>
      <c r="E389" s="27">
        <f t="shared" si="155"/>
        <v>0</v>
      </c>
      <c r="F389" s="27">
        <v>0</v>
      </c>
      <c r="G389" s="27">
        <f t="shared" si="135"/>
        <v>0</v>
      </c>
      <c r="H389" s="28">
        <v>0</v>
      </c>
    </row>
    <row r="390" spans="1:8" s="61" customFormat="1" ht="33.75" customHeight="1" outlineLevel="2" x14ac:dyDescent="0.2">
      <c r="A390" s="25" t="s">
        <v>184</v>
      </c>
      <c r="B390" s="29" t="s">
        <v>220</v>
      </c>
      <c r="C390" s="29" t="s">
        <v>4</v>
      </c>
      <c r="D390" s="27">
        <v>100000</v>
      </c>
      <c r="E390" s="28">
        <v>0</v>
      </c>
      <c r="F390" s="28">
        <v>0</v>
      </c>
      <c r="G390" s="27">
        <f t="shared" si="135"/>
        <v>0</v>
      </c>
      <c r="H390" s="28">
        <v>0</v>
      </c>
    </row>
    <row r="391" spans="1:8" s="61" customFormat="1" ht="33.75" customHeight="1" outlineLevel="2" x14ac:dyDescent="0.2">
      <c r="A391" s="25" t="s">
        <v>453</v>
      </c>
      <c r="B391" s="29" t="s">
        <v>454</v>
      </c>
      <c r="C391" s="29" t="s">
        <v>1</v>
      </c>
      <c r="D391" s="27">
        <f t="shared" si="155"/>
        <v>350000</v>
      </c>
      <c r="E391" s="27">
        <f t="shared" si="155"/>
        <v>0</v>
      </c>
      <c r="F391" s="27">
        <v>0</v>
      </c>
      <c r="G391" s="27">
        <f t="shared" si="135"/>
        <v>0</v>
      </c>
      <c r="H391" s="28">
        <v>0</v>
      </c>
    </row>
    <row r="392" spans="1:8" s="61" customFormat="1" ht="33.75" customHeight="1" outlineLevel="2" x14ac:dyDescent="0.2">
      <c r="A392" s="25" t="s">
        <v>99</v>
      </c>
      <c r="B392" s="29" t="s">
        <v>454</v>
      </c>
      <c r="C392" s="29" t="s">
        <v>32</v>
      </c>
      <c r="D392" s="27">
        <f t="shared" si="155"/>
        <v>350000</v>
      </c>
      <c r="E392" s="27">
        <f t="shared" si="155"/>
        <v>0</v>
      </c>
      <c r="F392" s="27">
        <v>0</v>
      </c>
      <c r="G392" s="27">
        <f t="shared" si="135"/>
        <v>0</v>
      </c>
      <c r="H392" s="28">
        <v>0</v>
      </c>
    </row>
    <row r="393" spans="1:8" s="61" customFormat="1" ht="33.75" customHeight="1" outlineLevel="2" x14ac:dyDescent="0.2">
      <c r="A393" s="25" t="s">
        <v>184</v>
      </c>
      <c r="B393" s="29" t="s">
        <v>454</v>
      </c>
      <c r="C393" s="29" t="s">
        <v>4</v>
      </c>
      <c r="D393" s="27">
        <v>350000</v>
      </c>
      <c r="E393" s="28">
        <v>0</v>
      </c>
      <c r="F393" s="28">
        <v>0</v>
      </c>
      <c r="G393" s="27">
        <f t="shared" si="135"/>
        <v>0</v>
      </c>
      <c r="H393" s="28">
        <v>0</v>
      </c>
    </row>
    <row r="394" spans="1:8" s="69" customFormat="1" ht="33.75" customHeight="1" outlineLevel="2" x14ac:dyDescent="0.2">
      <c r="A394" s="25" t="s">
        <v>455</v>
      </c>
      <c r="B394" s="29" t="s">
        <v>456</v>
      </c>
      <c r="C394" s="29" t="s">
        <v>1</v>
      </c>
      <c r="D394" s="27">
        <f>D395</f>
        <v>350000</v>
      </c>
      <c r="E394" s="27">
        <f t="shared" ref="E394:F395" si="156">E395</f>
        <v>0</v>
      </c>
      <c r="F394" s="27">
        <f t="shared" si="156"/>
        <v>0</v>
      </c>
      <c r="G394" s="27">
        <f t="shared" si="135"/>
        <v>0</v>
      </c>
      <c r="H394" s="28">
        <v>0</v>
      </c>
    </row>
    <row r="395" spans="1:8" s="69" customFormat="1" ht="33.75" customHeight="1" outlineLevel="2" x14ac:dyDescent="0.2">
      <c r="A395" s="25" t="s">
        <v>99</v>
      </c>
      <c r="B395" s="29" t="s">
        <v>456</v>
      </c>
      <c r="C395" s="29" t="s">
        <v>32</v>
      </c>
      <c r="D395" s="27">
        <f>D396</f>
        <v>350000</v>
      </c>
      <c r="E395" s="27">
        <f t="shared" si="156"/>
        <v>0</v>
      </c>
      <c r="F395" s="27">
        <f t="shared" si="156"/>
        <v>0</v>
      </c>
      <c r="G395" s="27">
        <f t="shared" si="135"/>
        <v>0</v>
      </c>
      <c r="H395" s="28">
        <v>0</v>
      </c>
    </row>
    <row r="396" spans="1:8" s="69" customFormat="1" ht="33.75" customHeight="1" outlineLevel="2" x14ac:dyDescent="0.2">
      <c r="A396" s="25" t="s">
        <v>184</v>
      </c>
      <c r="B396" s="29" t="s">
        <v>456</v>
      </c>
      <c r="C396" s="29" t="s">
        <v>4</v>
      </c>
      <c r="D396" s="27">
        <v>350000</v>
      </c>
      <c r="E396" s="28">
        <v>0</v>
      </c>
      <c r="F396" s="28">
        <v>0</v>
      </c>
      <c r="G396" s="27">
        <f t="shared" si="135"/>
        <v>0</v>
      </c>
      <c r="H396" s="28">
        <v>0</v>
      </c>
    </row>
    <row r="397" spans="1:8" s="69" customFormat="1" ht="33.75" customHeight="1" outlineLevel="2" x14ac:dyDescent="0.2">
      <c r="A397" s="25" t="s">
        <v>457</v>
      </c>
      <c r="B397" s="29" t="s">
        <v>458</v>
      </c>
      <c r="C397" s="29" t="s">
        <v>1</v>
      </c>
      <c r="D397" s="27">
        <f>D398</f>
        <v>350000</v>
      </c>
      <c r="E397" s="27">
        <f t="shared" ref="E397:F398" si="157">E398</f>
        <v>0</v>
      </c>
      <c r="F397" s="27">
        <f t="shared" si="157"/>
        <v>0</v>
      </c>
      <c r="G397" s="27">
        <f t="shared" si="135"/>
        <v>0</v>
      </c>
      <c r="H397" s="28">
        <v>0</v>
      </c>
    </row>
    <row r="398" spans="1:8" s="69" customFormat="1" ht="33.75" customHeight="1" outlineLevel="2" x14ac:dyDescent="0.2">
      <c r="A398" s="25" t="s">
        <v>99</v>
      </c>
      <c r="B398" s="29" t="s">
        <v>458</v>
      </c>
      <c r="C398" s="29" t="s">
        <v>32</v>
      </c>
      <c r="D398" s="27">
        <f>D399</f>
        <v>350000</v>
      </c>
      <c r="E398" s="27">
        <f t="shared" si="157"/>
        <v>0</v>
      </c>
      <c r="F398" s="27">
        <f t="shared" si="157"/>
        <v>0</v>
      </c>
      <c r="G398" s="27">
        <f t="shared" si="135"/>
        <v>0</v>
      </c>
      <c r="H398" s="28">
        <v>0</v>
      </c>
    </row>
    <row r="399" spans="1:8" s="69" customFormat="1" ht="33.75" customHeight="1" outlineLevel="2" x14ac:dyDescent="0.2">
      <c r="A399" s="25" t="s">
        <v>184</v>
      </c>
      <c r="B399" s="29" t="s">
        <v>458</v>
      </c>
      <c r="C399" s="29" t="s">
        <v>4</v>
      </c>
      <c r="D399" s="27">
        <v>350000</v>
      </c>
      <c r="E399" s="27">
        <v>0</v>
      </c>
      <c r="F399" s="27">
        <v>0</v>
      </c>
      <c r="G399" s="27">
        <f t="shared" si="135"/>
        <v>0</v>
      </c>
      <c r="H399" s="28">
        <v>0</v>
      </c>
    </row>
    <row r="400" spans="1:8" s="69" customFormat="1" ht="33.75" customHeight="1" outlineLevel="2" x14ac:dyDescent="0.2">
      <c r="A400" s="25" t="s">
        <v>459</v>
      </c>
      <c r="B400" s="29" t="s">
        <v>460</v>
      </c>
      <c r="C400" s="29" t="s">
        <v>1</v>
      </c>
      <c r="D400" s="27">
        <f>D401</f>
        <v>350000</v>
      </c>
      <c r="E400" s="27">
        <f t="shared" ref="E400:F401" si="158">E401</f>
        <v>0</v>
      </c>
      <c r="F400" s="27">
        <f t="shared" si="158"/>
        <v>0</v>
      </c>
      <c r="G400" s="27">
        <f t="shared" si="135"/>
        <v>0</v>
      </c>
      <c r="H400" s="28">
        <v>0</v>
      </c>
    </row>
    <row r="401" spans="1:8" s="69" customFormat="1" ht="33.75" customHeight="1" outlineLevel="2" x14ac:dyDescent="0.2">
      <c r="A401" s="25" t="s">
        <v>99</v>
      </c>
      <c r="B401" s="29" t="s">
        <v>460</v>
      </c>
      <c r="C401" s="29" t="s">
        <v>32</v>
      </c>
      <c r="D401" s="27">
        <f>D402</f>
        <v>350000</v>
      </c>
      <c r="E401" s="27">
        <f t="shared" si="158"/>
        <v>0</v>
      </c>
      <c r="F401" s="27">
        <f t="shared" si="158"/>
        <v>0</v>
      </c>
      <c r="G401" s="27">
        <f t="shared" si="135"/>
        <v>0</v>
      </c>
      <c r="H401" s="28">
        <v>0</v>
      </c>
    </row>
    <row r="402" spans="1:8" s="69" customFormat="1" ht="33.75" customHeight="1" outlineLevel="2" x14ac:dyDescent="0.2">
      <c r="A402" s="25" t="s">
        <v>184</v>
      </c>
      <c r="B402" s="29" t="s">
        <v>460</v>
      </c>
      <c r="C402" s="29" t="s">
        <v>4</v>
      </c>
      <c r="D402" s="27">
        <v>350000</v>
      </c>
      <c r="E402" s="27">
        <v>0</v>
      </c>
      <c r="F402" s="27">
        <v>0</v>
      </c>
      <c r="G402" s="27">
        <f t="shared" si="135"/>
        <v>0</v>
      </c>
      <c r="H402" s="28">
        <v>0</v>
      </c>
    </row>
    <row r="403" spans="1:8" s="69" customFormat="1" ht="33.75" customHeight="1" outlineLevel="2" x14ac:dyDescent="0.2">
      <c r="A403" s="25" t="s">
        <v>461</v>
      </c>
      <c r="B403" s="29" t="s">
        <v>462</v>
      </c>
      <c r="C403" s="29" t="s">
        <v>1</v>
      </c>
      <c r="D403" s="27">
        <f>D404</f>
        <v>350000</v>
      </c>
      <c r="E403" s="27">
        <f t="shared" ref="E403:F404" si="159">E404</f>
        <v>0</v>
      </c>
      <c r="F403" s="27">
        <f t="shared" si="159"/>
        <v>0</v>
      </c>
      <c r="G403" s="27">
        <f t="shared" ref="G403:G466" si="160">E403/D403*100</f>
        <v>0</v>
      </c>
      <c r="H403" s="28">
        <v>0</v>
      </c>
    </row>
    <row r="404" spans="1:8" s="69" customFormat="1" ht="33.75" customHeight="1" outlineLevel="2" x14ac:dyDescent="0.2">
      <c r="A404" s="25" t="s">
        <v>99</v>
      </c>
      <c r="B404" s="29" t="s">
        <v>462</v>
      </c>
      <c r="C404" s="29" t="s">
        <v>32</v>
      </c>
      <c r="D404" s="27">
        <f>D405</f>
        <v>350000</v>
      </c>
      <c r="E404" s="27">
        <f t="shared" si="159"/>
        <v>0</v>
      </c>
      <c r="F404" s="27">
        <f t="shared" si="159"/>
        <v>0</v>
      </c>
      <c r="G404" s="27">
        <f t="shared" si="160"/>
        <v>0</v>
      </c>
      <c r="H404" s="28">
        <v>0</v>
      </c>
    </row>
    <row r="405" spans="1:8" s="69" customFormat="1" ht="33.75" customHeight="1" outlineLevel="2" x14ac:dyDescent="0.2">
      <c r="A405" s="25" t="s">
        <v>184</v>
      </c>
      <c r="B405" s="29" t="s">
        <v>462</v>
      </c>
      <c r="C405" s="29" t="s">
        <v>4</v>
      </c>
      <c r="D405" s="27">
        <v>350000</v>
      </c>
      <c r="E405" s="28">
        <v>0</v>
      </c>
      <c r="F405" s="28">
        <v>0</v>
      </c>
      <c r="G405" s="27">
        <f t="shared" si="160"/>
        <v>0</v>
      </c>
      <c r="H405" s="28">
        <v>0</v>
      </c>
    </row>
    <row r="406" spans="1:8" s="69" customFormat="1" ht="33.75" customHeight="1" outlineLevel="2" x14ac:dyDescent="0.2">
      <c r="A406" s="25" t="s">
        <v>463</v>
      </c>
      <c r="B406" s="29" t="s">
        <v>464</v>
      </c>
      <c r="C406" s="29" t="s">
        <v>1</v>
      </c>
      <c r="D406" s="27">
        <f>D407</f>
        <v>350000</v>
      </c>
      <c r="E406" s="27">
        <f t="shared" ref="E406:F407" si="161">E407</f>
        <v>0</v>
      </c>
      <c r="F406" s="27">
        <f t="shared" si="161"/>
        <v>0</v>
      </c>
      <c r="G406" s="27">
        <f t="shared" si="160"/>
        <v>0</v>
      </c>
      <c r="H406" s="28">
        <v>0</v>
      </c>
    </row>
    <row r="407" spans="1:8" s="69" customFormat="1" ht="33.75" customHeight="1" outlineLevel="2" x14ac:dyDescent="0.2">
      <c r="A407" s="25" t="s">
        <v>99</v>
      </c>
      <c r="B407" s="29" t="s">
        <v>464</v>
      </c>
      <c r="C407" s="29" t="s">
        <v>32</v>
      </c>
      <c r="D407" s="27">
        <f>D408</f>
        <v>350000</v>
      </c>
      <c r="E407" s="27">
        <f t="shared" si="161"/>
        <v>0</v>
      </c>
      <c r="F407" s="27">
        <f t="shared" si="161"/>
        <v>0</v>
      </c>
      <c r="G407" s="27">
        <f t="shared" si="160"/>
        <v>0</v>
      </c>
      <c r="H407" s="28">
        <v>0</v>
      </c>
    </row>
    <row r="408" spans="1:8" s="69" customFormat="1" ht="33.75" customHeight="1" outlineLevel="2" x14ac:dyDescent="0.2">
      <c r="A408" s="25" t="s">
        <v>184</v>
      </c>
      <c r="B408" s="29" t="s">
        <v>464</v>
      </c>
      <c r="C408" s="29" t="s">
        <v>4</v>
      </c>
      <c r="D408" s="27">
        <v>350000</v>
      </c>
      <c r="E408" s="28">
        <v>0</v>
      </c>
      <c r="F408" s="28">
        <v>0</v>
      </c>
      <c r="G408" s="27">
        <f t="shared" si="160"/>
        <v>0</v>
      </c>
      <c r="H408" s="28">
        <v>0</v>
      </c>
    </row>
    <row r="409" spans="1:8" s="69" customFormat="1" ht="33.75" customHeight="1" outlineLevel="2" x14ac:dyDescent="0.2">
      <c r="A409" s="25" t="s">
        <v>465</v>
      </c>
      <c r="B409" s="29" t="s">
        <v>466</v>
      </c>
      <c r="C409" s="29" t="s">
        <v>1</v>
      </c>
      <c r="D409" s="27">
        <f>D410</f>
        <v>350000</v>
      </c>
      <c r="E409" s="27">
        <f t="shared" ref="E409:F410" si="162">E410</f>
        <v>0</v>
      </c>
      <c r="F409" s="27">
        <f t="shared" si="162"/>
        <v>0</v>
      </c>
      <c r="G409" s="27">
        <f t="shared" si="160"/>
        <v>0</v>
      </c>
      <c r="H409" s="28">
        <v>0</v>
      </c>
    </row>
    <row r="410" spans="1:8" s="69" customFormat="1" ht="33.75" customHeight="1" outlineLevel="2" x14ac:dyDescent="0.2">
      <c r="A410" s="25" t="s">
        <v>99</v>
      </c>
      <c r="B410" s="29" t="s">
        <v>466</v>
      </c>
      <c r="C410" s="29" t="s">
        <v>32</v>
      </c>
      <c r="D410" s="27">
        <f>D411</f>
        <v>350000</v>
      </c>
      <c r="E410" s="27">
        <f t="shared" si="162"/>
        <v>0</v>
      </c>
      <c r="F410" s="27">
        <f t="shared" si="162"/>
        <v>0</v>
      </c>
      <c r="G410" s="27">
        <f t="shared" si="160"/>
        <v>0</v>
      </c>
      <c r="H410" s="28">
        <v>0</v>
      </c>
    </row>
    <row r="411" spans="1:8" s="69" customFormat="1" ht="33.75" customHeight="1" outlineLevel="2" x14ac:dyDescent="0.2">
      <c r="A411" s="25" t="s">
        <v>184</v>
      </c>
      <c r="B411" s="29" t="s">
        <v>466</v>
      </c>
      <c r="C411" s="29" t="s">
        <v>4</v>
      </c>
      <c r="D411" s="27">
        <v>350000</v>
      </c>
      <c r="E411" s="28">
        <v>0</v>
      </c>
      <c r="F411" s="28">
        <v>0</v>
      </c>
      <c r="G411" s="27">
        <f t="shared" si="160"/>
        <v>0</v>
      </c>
      <c r="H411" s="28">
        <v>0</v>
      </c>
    </row>
    <row r="412" spans="1:8" s="69" customFormat="1" ht="33.75" customHeight="1" outlineLevel="2" x14ac:dyDescent="0.2">
      <c r="A412" s="25" t="s">
        <v>467</v>
      </c>
      <c r="B412" s="29" t="s">
        <v>468</v>
      </c>
      <c r="C412" s="29" t="s">
        <v>1</v>
      </c>
      <c r="D412" s="27">
        <f>D413</f>
        <v>350000</v>
      </c>
      <c r="E412" s="27">
        <f t="shared" ref="E412:F413" si="163">E413</f>
        <v>0</v>
      </c>
      <c r="F412" s="27">
        <f t="shared" si="163"/>
        <v>0</v>
      </c>
      <c r="G412" s="27">
        <f t="shared" si="160"/>
        <v>0</v>
      </c>
      <c r="H412" s="28">
        <v>0</v>
      </c>
    </row>
    <row r="413" spans="1:8" s="69" customFormat="1" ht="33.75" customHeight="1" outlineLevel="2" x14ac:dyDescent="0.2">
      <c r="A413" s="25" t="s">
        <v>99</v>
      </c>
      <c r="B413" s="29" t="s">
        <v>468</v>
      </c>
      <c r="C413" s="29" t="s">
        <v>32</v>
      </c>
      <c r="D413" s="27">
        <f>D414</f>
        <v>350000</v>
      </c>
      <c r="E413" s="27">
        <f t="shared" si="163"/>
        <v>0</v>
      </c>
      <c r="F413" s="27">
        <f t="shared" si="163"/>
        <v>0</v>
      </c>
      <c r="G413" s="27">
        <f t="shared" si="160"/>
        <v>0</v>
      </c>
      <c r="H413" s="28">
        <v>0</v>
      </c>
    </row>
    <row r="414" spans="1:8" s="69" customFormat="1" ht="33.75" customHeight="1" outlineLevel="2" x14ac:dyDescent="0.2">
      <c r="A414" s="25" t="s">
        <v>184</v>
      </c>
      <c r="B414" s="29" t="s">
        <v>468</v>
      </c>
      <c r="C414" s="29" t="s">
        <v>4</v>
      </c>
      <c r="D414" s="27">
        <v>350000</v>
      </c>
      <c r="E414" s="28">
        <v>0</v>
      </c>
      <c r="F414" s="28">
        <v>0</v>
      </c>
      <c r="G414" s="27">
        <f t="shared" si="160"/>
        <v>0</v>
      </c>
      <c r="H414" s="28">
        <v>0</v>
      </c>
    </row>
    <row r="415" spans="1:8" s="69" customFormat="1" ht="33.75" customHeight="1" outlineLevel="2" x14ac:dyDescent="0.2">
      <c r="A415" s="25" t="s">
        <v>469</v>
      </c>
      <c r="B415" s="29" t="s">
        <v>470</v>
      </c>
      <c r="C415" s="29" t="s">
        <v>1</v>
      </c>
      <c r="D415" s="27">
        <f>D416</f>
        <v>350000</v>
      </c>
      <c r="E415" s="27">
        <f t="shared" ref="E415:F416" si="164">E416</f>
        <v>0</v>
      </c>
      <c r="F415" s="27">
        <f t="shared" si="164"/>
        <v>0</v>
      </c>
      <c r="G415" s="27">
        <f t="shared" si="160"/>
        <v>0</v>
      </c>
      <c r="H415" s="28">
        <v>0</v>
      </c>
    </row>
    <row r="416" spans="1:8" s="69" customFormat="1" ht="33.75" customHeight="1" outlineLevel="2" x14ac:dyDescent="0.2">
      <c r="A416" s="25" t="s">
        <v>99</v>
      </c>
      <c r="B416" s="29" t="s">
        <v>470</v>
      </c>
      <c r="C416" s="29" t="s">
        <v>32</v>
      </c>
      <c r="D416" s="27">
        <f>D417</f>
        <v>350000</v>
      </c>
      <c r="E416" s="27">
        <f t="shared" si="164"/>
        <v>0</v>
      </c>
      <c r="F416" s="27">
        <f t="shared" si="164"/>
        <v>0</v>
      </c>
      <c r="G416" s="27">
        <f t="shared" si="160"/>
        <v>0</v>
      </c>
      <c r="H416" s="28">
        <v>0</v>
      </c>
    </row>
    <row r="417" spans="1:8" s="69" customFormat="1" ht="33.75" customHeight="1" outlineLevel="2" x14ac:dyDescent="0.2">
      <c r="A417" s="25" t="s">
        <v>184</v>
      </c>
      <c r="B417" s="29" t="s">
        <v>470</v>
      </c>
      <c r="C417" s="29" t="s">
        <v>4</v>
      </c>
      <c r="D417" s="27">
        <v>350000</v>
      </c>
      <c r="E417" s="28">
        <v>0</v>
      </c>
      <c r="F417" s="28">
        <v>0</v>
      </c>
      <c r="G417" s="27">
        <f t="shared" si="160"/>
        <v>0</v>
      </c>
      <c r="H417" s="28">
        <v>0</v>
      </c>
    </row>
    <row r="418" spans="1:8" s="69" customFormat="1" ht="33.75" customHeight="1" outlineLevel="2" x14ac:dyDescent="0.2">
      <c r="A418" s="25" t="s">
        <v>471</v>
      </c>
      <c r="B418" s="29" t="s">
        <v>472</v>
      </c>
      <c r="C418" s="29" t="s">
        <v>1</v>
      </c>
      <c r="D418" s="27">
        <f>D419</f>
        <v>350000</v>
      </c>
      <c r="E418" s="27">
        <f t="shared" ref="E418:F419" si="165">E419</f>
        <v>0</v>
      </c>
      <c r="F418" s="27">
        <f t="shared" si="165"/>
        <v>0</v>
      </c>
      <c r="G418" s="27">
        <f t="shared" si="160"/>
        <v>0</v>
      </c>
      <c r="H418" s="28">
        <v>0</v>
      </c>
    </row>
    <row r="419" spans="1:8" s="69" customFormat="1" ht="33.75" customHeight="1" outlineLevel="2" x14ac:dyDescent="0.2">
      <c r="A419" s="25" t="s">
        <v>99</v>
      </c>
      <c r="B419" s="29" t="s">
        <v>472</v>
      </c>
      <c r="C419" s="29" t="s">
        <v>32</v>
      </c>
      <c r="D419" s="27">
        <f>D420</f>
        <v>350000</v>
      </c>
      <c r="E419" s="27">
        <f t="shared" si="165"/>
        <v>0</v>
      </c>
      <c r="F419" s="27">
        <f t="shared" si="165"/>
        <v>0</v>
      </c>
      <c r="G419" s="27">
        <f t="shared" si="160"/>
        <v>0</v>
      </c>
      <c r="H419" s="28">
        <v>0</v>
      </c>
    </row>
    <row r="420" spans="1:8" s="69" customFormat="1" ht="33.75" customHeight="1" outlineLevel="2" x14ac:dyDescent="0.2">
      <c r="A420" s="25" t="s">
        <v>184</v>
      </c>
      <c r="B420" s="29" t="s">
        <v>472</v>
      </c>
      <c r="C420" s="29" t="s">
        <v>4</v>
      </c>
      <c r="D420" s="27">
        <v>350000</v>
      </c>
      <c r="E420" s="27">
        <v>0</v>
      </c>
      <c r="F420" s="27">
        <v>0</v>
      </c>
      <c r="G420" s="27">
        <f t="shared" si="160"/>
        <v>0</v>
      </c>
      <c r="H420" s="28">
        <v>0</v>
      </c>
    </row>
    <row r="421" spans="1:8" s="69" customFormat="1" ht="33.75" customHeight="1" outlineLevel="2" x14ac:dyDescent="0.2">
      <c r="A421" s="25" t="s">
        <v>473</v>
      </c>
      <c r="B421" s="29" t="s">
        <v>474</v>
      </c>
      <c r="C421" s="29" t="s">
        <v>1</v>
      </c>
      <c r="D421" s="27">
        <f>D422</f>
        <v>350000</v>
      </c>
      <c r="E421" s="27">
        <f t="shared" ref="E421:F422" si="166">E422</f>
        <v>0</v>
      </c>
      <c r="F421" s="27">
        <f t="shared" si="166"/>
        <v>0</v>
      </c>
      <c r="G421" s="27">
        <f t="shared" si="160"/>
        <v>0</v>
      </c>
      <c r="H421" s="28">
        <v>0</v>
      </c>
    </row>
    <row r="422" spans="1:8" s="69" customFormat="1" ht="33.75" customHeight="1" outlineLevel="2" x14ac:dyDescent="0.2">
      <c r="A422" s="25" t="s">
        <v>99</v>
      </c>
      <c r="B422" s="29" t="s">
        <v>474</v>
      </c>
      <c r="C422" s="29" t="s">
        <v>32</v>
      </c>
      <c r="D422" s="27">
        <f>D423</f>
        <v>350000</v>
      </c>
      <c r="E422" s="27">
        <f t="shared" si="166"/>
        <v>0</v>
      </c>
      <c r="F422" s="27">
        <f t="shared" si="166"/>
        <v>0</v>
      </c>
      <c r="G422" s="27">
        <f t="shared" si="160"/>
        <v>0</v>
      </c>
      <c r="H422" s="28">
        <v>0</v>
      </c>
    </row>
    <row r="423" spans="1:8" s="69" customFormat="1" ht="33.75" customHeight="1" outlineLevel="2" x14ac:dyDescent="0.2">
      <c r="A423" s="25" t="s">
        <v>184</v>
      </c>
      <c r="B423" s="29" t="s">
        <v>474</v>
      </c>
      <c r="C423" s="29" t="s">
        <v>4</v>
      </c>
      <c r="D423" s="27">
        <v>350000</v>
      </c>
      <c r="E423" s="28">
        <v>0</v>
      </c>
      <c r="F423" s="28">
        <v>0</v>
      </c>
      <c r="G423" s="27">
        <f t="shared" si="160"/>
        <v>0</v>
      </c>
      <c r="H423" s="28">
        <v>0</v>
      </c>
    </row>
    <row r="424" spans="1:8" s="69" customFormat="1" ht="33.75" customHeight="1" outlineLevel="2" x14ac:dyDescent="0.2">
      <c r="A424" s="25" t="s">
        <v>475</v>
      </c>
      <c r="B424" s="29" t="s">
        <v>476</v>
      </c>
      <c r="C424" s="29" t="s">
        <v>1</v>
      </c>
      <c r="D424" s="27">
        <f>D425</f>
        <v>350000</v>
      </c>
      <c r="E424" s="27">
        <f t="shared" ref="E424:F425" si="167">E425</f>
        <v>0</v>
      </c>
      <c r="F424" s="27">
        <f t="shared" si="167"/>
        <v>0</v>
      </c>
      <c r="G424" s="27">
        <f t="shared" si="160"/>
        <v>0</v>
      </c>
      <c r="H424" s="28">
        <v>0</v>
      </c>
    </row>
    <row r="425" spans="1:8" s="69" customFormat="1" ht="33.75" customHeight="1" outlineLevel="2" x14ac:dyDescent="0.2">
      <c r="A425" s="25" t="s">
        <v>99</v>
      </c>
      <c r="B425" s="29" t="s">
        <v>476</v>
      </c>
      <c r="C425" s="29" t="s">
        <v>32</v>
      </c>
      <c r="D425" s="27">
        <f>D426</f>
        <v>350000</v>
      </c>
      <c r="E425" s="27">
        <f t="shared" si="167"/>
        <v>0</v>
      </c>
      <c r="F425" s="27">
        <f t="shared" si="167"/>
        <v>0</v>
      </c>
      <c r="G425" s="27">
        <f t="shared" si="160"/>
        <v>0</v>
      </c>
      <c r="H425" s="28">
        <v>0</v>
      </c>
    </row>
    <row r="426" spans="1:8" s="69" customFormat="1" ht="33.75" customHeight="1" outlineLevel="2" x14ac:dyDescent="0.2">
      <c r="A426" s="25" t="s">
        <v>184</v>
      </c>
      <c r="B426" s="29" t="s">
        <v>476</v>
      </c>
      <c r="C426" s="29" t="s">
        <v>4</v>
      </c>
      <c r="D426" s="27">
        <v>350000</v>
      </c>
      <c r="E426" s="27">
        <v>0</v>
      </c>
      <c r="F426" s="27">
        <v>0</v>
      </c>
      <c r="G426" s="27">
        <f t="shared" si="160"/>
        <v>0</v>
      </c>
      <c r="H426" s="28">
        <v>0</v>
      </c>
    </row>
    <row r="427" spans="1:8" s="69" customFormat="1" ht="33.75" customHeight="1" outlineLevel="2" x14ac:dyDescent="0.2">
      <c r="A427" s="25" t="s">
        <v>477</v>
      </c>
      <c r="B427" s="29" t="s">
        <v>478</v>
      </c>
      <c r="C427" s="29" t="s">
        <v>1</v>
      </c>
      <c r="D427" s="27">
        <f>D428</f>
        <v>350000</v>
      </c>
      <c r="E427" s="27">
        <f t="shared" ref="E427:F428" si="168">E428</f>
        <v>0</v>
      </c>
      <c r="F427" s="27">
        <f t="shared" si="168"/>
        <v>0</v>
      </c>
      <c r="G427" s="27">
        <f t="shared" si="160"/>
        <v>0</v>
      </c>
      <c r="H427" s="28">
        <v>0</v>
      </c>
    </row>
    <row r="428" spans="1:8" s="69" customFormat="1" ht="33.75" customHeight="1" outlineLevel="2" x14ac:dyDescent="0.2">
      <c r="A428" s="25" t="s">
        <v>99</v>
      </c>
      <c r="B428" s="29" t="s">
        <v>478</v>
      </c>
      <c r="C428" s="29" t="s">
        <v>32</v>
      </c>
      <c r="D428" s="27">
        <f>D429</f>
        <v>350000</v>
      </c>
      <c r="E428" s="27">
        <f t="shared" si="168"/>
        <v>0</v>
      </c>
      <c r="F428" s="27">
        <f t="shared" si="168"/>
        <v>0</v>
      </c>
      <c r="G428" s="27">
        <f t="shared" si="160"/>
        <v>0</v>
      </c>
      <c r="H428" s="28">
        <v>0</v>
      </c>
    </row>
    <row r="429" spans="1:8" s="69" customFormat="1" ht="33.75" customHeight="1" outlineLevel="2" x14ac:dyDescent="0.2">
      <c r="A429" s="25" t="s">
        <v>184</v>
      </c>
      <c r="B429" s="29" t="s">
        <v>478</v>
      </c>
      <c r="C429" s="29" t="s">
        <v>4</v>
      </c>
      <c r="D429" s="27">
        <v>350000</v>
      </c>
      <c r="E429" s="28">
        <v>0</v>
      </c>
      <c r="F429" s="28">
        <v>0</v>
      </c>
      <c r="G429" s="27">
        <f t="shared" si="160"/>
        <v>0</v>
      </c>
      <c r="H429" s="28">
        <v>0</v>
      </c>
    </row>
    <row r="430" spans="1:8" s="69" customFormat="1" ht="33.75" customHeight="1" outlineLevel="2" x14ac:dyDescent="0.2">
      <c r="A430" s="25" t="s">
        <v>479</v>
      </c>
      <c r="B430" s="29" t="s">
        <v>480</v>
      </c>
      <c r="C430" s="29" t="s">
        <v>1</v>
      </c>
      <c r="D430" s="27">
        <f>D431</f>
        <v>350000</v>
      </c>
      <c r="E430" s="27">
        <f t="shared" ref="E430:F431" si="169">E431</f>
        <v>0</v>
      </c>
      <c r="F430" s="27">
        <f t="shared" si="169"/>
        <v>0</v>
      </c>
      <c r="G430" s="27">
        <f t="shared" si="160"/>
        <v>0</v>
      </c>
      <c r="H430" s="28">
        <v>0</v>
      </c>
    </row>
    <row r="431" spans="1:8" s="69" customFormat="1" ht="33.75" customHeight="1" outlineLevel="2" x14ac:dyDescent="0.2">
      <c r="A431" s="25" t="s">
        <v>99</v>
      </c>
      <c r="B431" s="29" t="s">
        <v>480</v>
      </c>
      <c r="C431" s="29" t="s">
        <v>32</v>
      </c>
      <c r="D431" s="27">
        <f>D432</f>
        <v>350000</v>
      </c>
      <c r="E431" s="27">
        <f t="shared" si="169"/>
        <v>0</v>
      </c>
      <c r="F431" s="27">
        <f t="shared" si="169"/>
        <v>0</v>
      </c>
      <c r="G431" s="27">
        <f t="shared" si="160"/>
        <v>0</v>
      </c>
      <c r="H431" s="28">
        <v>0</v>
      </c>
    </row>
    <row r="432" spans="1:8" s="69" customFormat="1" ht="33.75" customHeight="1" outlineLevel="2" x14ac:dyDescent="0.2">
      <c r="A432" s="25" t="s">
        <v>184</v>
      </c>
      <c r="B432" s="29" t="s">
        <v>480</v>
      </c>
      <c r="C432" s="29" t="s">
        <v>4</v>
      </c>
      <c r="D432" s="27">
        <v>350000</v>
      </c>
      <c r="E432" s="28">
        <v>0</v>
      </c>
      <c r="F432" s="28">
        <v>0</v>
      </c>
      <c r="G432" s="27">
        <f t="shared" si="160"/>
        <v>0</v>
      </c>
      <c r="H432" s="28">
        <v>0</v>
      </c>
    </row>
    <row r="433" spans="1:8" s="69" customFormat="1" ht="33.75" customHeight="1" outlineLevel="2" x14ac:dyDescent="0.2">
      <c r="A433" s="25" t="s">
        <v>481</v>
      </c>
      <c r="B433" s="29" t="s">
        <v>482</v>
      </c>
      <c r="C433" s="29" t="s">
        <v>1</v>
      </c>
      <c r="D433" s="27">
        <f>D434</f>
        <v>350000</v>
      </c>
      <c r="E433" s="27">
        <f t="shared" ref="E433:F434" si="170">E434</f>
        <v>0</v>
      </c>
      <c r="F433" s="27">
        <f t="shared" si="170"/>
        <v>0</v>
      </c>
      <c r="G433" s="27">
        <f t="shared" si="160"/>
        <v>0</v>
      </c>
      <c r="H433" s="28">
        <v>0</v>
      </c>
    </row>
    <row r="434" spans="1:8" s="69" customFormat="1" ht="33.75" customHeight="1" outlineLevel="2" x14ac:dyDescent="0.2">
      <c r="A434" s="25" t="s">
        <v>99</v>
      </c>
      <c r="B434" s="29" t="s">
        <v>482</v>
      </c>
      <c r="C434" s="29" t="s">
        <v>32</v>
      </c>
      <c r="D434" s="27">
        <f>D435</f>
        <v>350000</v>
      </c>
      <c r="E434" s="27">
        <f t="shared" si="170"/>
        <v>0</v>
      </c>
      <c r="F434" s="27">
        <f t="shared" si="170"/>
        <v>0</v>
      </c>
      <c r="G434" s="27">
        <f t="shared" si="160"/>
        <v>0</v>
      </c>
      <c r="H434" s="28">
        <v>0</v>
      </c>
    </row>
    <row r="435" spans="1:8" s="69" customFormat="1" ht="33.75" customHeight="1" outlineLevel="2" x14ac:dyDescent="0.2">
      <c r="A435" s="25" t="s">
        <v>184</v>
      </c>
      <c r="B435" s="29" t="s">
        <v>482</v>
      </c>
      <c r="C435" s="29" t="s">
        <v>4</v>
      </c>
      <c r="D435" s="27">
        <v>350000</v>
      </c>
      <c r="E435" s="28">
        <v>0</v>
      </c>
      <c r="F435" s="28">
        <v>0</v>
      </c>
      <c r="G435" s="27">
        <f t="shared" si="160"/>
        <v>0</v>
      </c>
      <c r="H435" s="28">
        <v>0</v>
      </c>
    </row>
    <row r="436" spans="1:8" s="69" customFormat="1" ht="44.25" customHeight="1" outlineLevel="2" x14ac:dyDescent="0.2">
      <c r="A436" s="25" t="s">
        <v>329</v>
      </c>
      <c r="B436" s="29" t="s">
        <v>326</v>
      </c>
      <c r="C436" s="29" t="s">
        <v>1</v>
      </c>
      <c r="D436" s="27">
        <f t="shared" ref="D436:E436" si="171">D437+D439+D441</f>
        <v>36994321</v>
      </c>
      <c r="E436" s="27">
        <f t="shared" si="171"/>
        <v>7100324.879999999</v>
      </c>
      <c r="F436" s="27">
        <v>6645527.5600000005</v>
      </c>
      <c r="G436" s="27">
        <f t="shared" si="160"/>
        <v>19.193013111390798</v>
      </c>
      <c r="H436" s="28">
        <f t="shared" ref="H436:H442" si="172">E436/F436*100</f>
        <v>106.84366012921926</v>
      </c>
    </row>
    <row r="437" spans="1:8" s="69" customFormat="1" ht="57" customHeight="1" outlineLevel="2" x14ac:dyDescent="0.2">
      <c r="A437" s="25" t="s">
        <v>118</v>
      </c>
      <c r="B437" s="29" t="s">
        <v>326</v>
      </c>
      <c r="C437" s="29" t="s">
        <v>29</v>
      </c>
      <c r="D437" s="27">
        <f t="shared" ref="D437:E437" si="173">D438</f>
        <v>23868987</v>
      </c>
      <c r="E437" s="27">
        <f t="shared" si="173"/>
        <v>5747950.6399999997</v>
      </c>
      <c r="F437" s="27">
        <v>4892135.7300000004</v>
      </c>
      <c r="G437" s="27">
        <f t="shared" si="160"/>
        <v>24.081250871685501</v>
      </c>
      <c r="H437" s="28">
        <f t="shared" si="172"/>
        <v>117.49368695459313</v>
      </c>
    </row>
    <row r="438" spans="1:8" s="69" customFormat="1" ht="33.75" customHeight="1" outlineLevel="2" x14ac:dyDescent="0.2">
      <c r="A438" s="25" t="s">
        <v>9</v>
      </c>
      <c r="B438" s="29" t="s">
        <v>326</v>
      </c>
      <c r="C438" s="29" t="s">
        <v>10</v>
      </c>
      <c r="D438" s="27">
        <v>23868987</v>
      </c>
      <c r="E438" s="27">
        <v>5747950.6399999997</v>
      </c>
      <c r="F438" s="27">
        <v>4892135.7300000004</v>
      </c>
      <c r="G438" s="27">
        <f t="shared" si="160"/>
        <v>24.081250871685501</v>
      </c>
      <c r="H438" s="28">
        <f t="shared" si="172"/>
        <v>117.49368695459313</v>
      </c>
    </row>
    <row r="439" spans="1:8" s="69" customFormat="1" ht="33.75" customHeight="1" outlineLevel="2" x14ac:dyDescent="0.2">
      <c r="A439" s="25" t="s">
        <v>99</v>
      </c>
      <c r="B439" s="29" t="s">
        <v>326</v>
      </c>
      <c r="C439" s="29" t="s">
        <v>32</v>
      </c>
      <c r="D439" s="27">
        <f t="shared" ref="D439:E439" si="174">D440</f>
        <v>13027285</v>
      </c>
      <c r="E439" s="27">
        <f t="shared" si="174"/>
        <v>1326066.3899999999</v>
      </c>
      <c r="F439" s="27">
        <v>1727651.57</v>
      </c>
      <c r="G439" s="27">
        <f t="shared" si="160"/>
        <v>10.179146230392593</v>
      </c>
      <c r="H439" s="28">
        <f t="shared" si="172"/>
        <v>76.755429915767095</v>
      </c>
    </row>
    <row r="440" spans="1:8" s="69" customFormat="1" ht="33.75" customHeight="1" outlineLevel="2" x14ac:dyDescent="0.2">
      <c r="A440" s="25" t="s">
        <v>184</v>
      </c>
      <c r="B440" s="29" t="s">
        <v>326</v>
      </c>
      <c r="C440" s="29" t="s">
        <v>4</v>
      </c>
      <c r="D440" s="27">
        <v>13027285</v>
      </c>
      <c r="E440" s="27">
        <v>1326066.3899999999</v>
      </c>
      <c r="F440" s="27">
        <v>1727651.57</v>
      </c>
      <c r="G440" s="27">
        <f t="shared" si="160"/>
        <v>10.179146230392593</v>
      </c>
      <c r="H440" s="28">
        <f t="shared" si="172"/>
        <v>76.755429915767095</v>
      </c>
    </row>
    <row r="441" spans="1:8" s="69" customFormat="1" ht="30.75" customHeight="1" outlineLevel="2" x14ac:dyDescent="0.2">
      <c r="A441" s="25" t="s">
        <v>34</v>
      </c>
      <c r="B441" s="29" t="s">
        <v>326</v>
      </c>
      <c r="C441" s="29" t="s">
        <v>35</v>
      </c>
      <c r="D441" s="27">
        <f t="shared" ref="D441:E441" si="175">D442</f>
        <v>98049</v>
      </c>
      <c r="E441" s="27">
        <f t="shared" si="175"/>
        <v>26307.85</v>
      </c>
      <c r="F441" s="27">
        <v>25740.26</v>
      </c>
      <c r="G441" s="27">
        <f t="shared" si="160"/>
        <v>26.831329233342512</v>
      </c>
      <c r="H441" s="28">
        <f t="shared" si="172"/>
        <v>102.20506708168449</v>
      </c>
    </row>
    <row r="442" spans="1:8" s="69" customFormat="1" ht="33.75" customHeight="1" outlineLevel="2" x14ac:dyDescent="0.2">
      <c r="A442" s="25" t="s">
        <v>5</v>
      </c>
      <c r="B442" s="29" t="s">
        <v>326</v>
      </c>
      <c r="C442" s="29" t="s">
        <v>6</v>
      </c>
      <c r="D442" s="27">
        <v>98049</v>
      </c>
      <c r="E442" s="27">
        <v>26307.85</v>
      </c>
      <c r="F442" s="27">
        <v>25740.26</v>
      </c>
      <c r="G442" s="27">
        <f t="shared" si="160"/>
        <v>26.831329233342512</v>
      </c>
      <c r="H442" s="28">
        <f t="shared" si="172"/>
        <v>102.20506708168449</v>
      </c>
    </row>
    <row r="443" spans="1:8" s="69" customFormat="1" ht="49.5" customHeight="1" outlineLevel="2" x14ac:dyDescent="0.2">
      <c r="A443" s="16" t="s">
        <v>483</v>
      </c>
      <c r="B443" s="20" t="s">
        <v>327</v>
      </c>
      <c r="C443" s="29" t="s">
        <v>1</v>
      </c>
      <c r="D443" s="27">
        <f t="shared" ref="D443:E444" si="176">D444</f>
        <v>3030303.03</v>
      </c>
      <c r="E443" s="27">
        <f t="shared" si="176"/>
        <v>0</v>
      </c>
      <c r="F443" s="27">
        <v>0</v>
      </c>
      <c r="G443" s="27">
        <f t="shared" si="160"/>
        <v>0</v>
      </c>
      <c r="H443" s="28">
        <v>0</v>
      </c>
    </row>
    <row r="444" spans="1:8" s="69" customFormat="1" ht="31.5" customHeight="1" outlineLevel="2" x14ac:dyDescent="0.2">
      <c r="A444" s="16" t="s">
        <v>99</v>
      </c>
      <c r="B444" s="20" t="s">
        <v>327</v>
      </c>
      <c r="C444" s="20" t="s">
        <v>32</v>
      </c>
      <c r="D444" s="27">
        <f t="shared" si="176"/>
        <v>3030303.03</v>
      </c>
      <c r="E444" s="27">
        <f t="shared" si="176"/>
        <v>0</v>
      </c>
      <c r="F444" s="27">
        <v>0</v>
      </c>
      <c r="G444" s="27">
        <f t="shared" si="160"/>
        <v>0</v>
      </c>
      <c r="H444" s="28">
        <v>0</v>
      </c>
    </row>
    <row r="445" spans="1:8" s="69" customFormat="1" ht="31.5" customHeight="1" outlineLevel="2" x14ac:dyDescent="0.2">
      <c r="A445" s="16" t="s">
        <v>184</v>
      </c>
      <c r="B445" s="20" t="s">
        <v>327</v>
      </c>
      <c r="C445" s="20" t="s">
        <v>4</v>
      </c>
      <c r="D445" s="27">
        <v>3030303.03</v>
      </c>
      <c r="E445" s="27">
        <v>0</v>
      </c>
      <c r="F445" s="27">
        <v>0</v>
      </c>
      <c r="G445" s="27">
        <f t="shared" si="160"/>
        <v>0</v>
      </c>
      <c r="H445" s="28">
        <v>0</v>
      </c>
    </row>
    <row r="446" spans="1:8" s="69" customFormat="1" ht="44.25" customHeight="1" outlineLevel="2" x14ac:dyDescent="0.2">
      <c r="A446" s="16" t="s">
        <v>484</v>
      </c>
      <c r="B446" s="20" t="s">
        <v>328</v>
      </c>
      <c r="C446" s="29" t="s">
        <v>1</v>
      </c>
      <c r="D446" s="27">
        <f t="shared" ref="D446:E447" si="177">D447</f>
        <v>3030303.03</v>
      </c>
      <c r="E446" s="27">
        <f t="shared" si="177"/>
        <v>14000</v>
      </c>
      <c r="F446" s="27">
        <v>0</v>
      </c>
      <c r="G446" s="27">
        <f t="shared" si="160"/>
        <v>0.46200000004620001</v>
      </c>
      <c r="H446" s="28">
        <v>0</v>
      </c>
    </row>
    <row r="447" spans="1:8" s="69" customFormat="1" ht="31.5" customHeight="1" outlineLevel="2" x14ac:dyDescent="0.2">
      <c r="A447" s="16" t="s">
        <v>99</v>
      </c>
      <c r="B447" s="20" t="s">
        <v>328</v>
      </c>
      <c r="C447" s="20">
        <v>200</v>
      </c>
      <c r="D447" s="27">
        <f t="shared" si="177"/>
        <v>3030303.03</v>
      </c>
      <c r="E447" s="27">
        <f t="shared" si="177"/>
        <v>14000</v>
      </c>
      <c r="F447" s="27">
        <v>0</v>
      </c>
      <c r="G447" s="27">
        <f t="shared" si="160"/>
        <v>0.46200000004620001</v>
      </c>
      <c r="H447" s="28">
        <v>0</v>
      </c>
    </row>
    <row r="448" spans="1:8" s="69" customFormat="1" ht="31.5" customHeight="1" outlineLevel="2" x14ac:dyDescent="0.2">
      <c r="A448" s="16" t="s">
        <v>184</v>
      </c>
      <c r="B448" s="20" t="s">
        <v>328</v>
      </c>
      <c r="C448" s="20">
        <v>240</v>
      </c>
      <c r="D448" s="27">
        <v>3030303.03</v>
      </c>
      <c r="E448" s="27">
        <v>14000</v>
      </c>
      <c r="F448" s="27">
        <v>0</v>
      </c>
      <c r="G448" s="27">
        <f t="shared" si="160"/>
        <v>0.46200000004620001</v>
      </c>
      <c r="H448" s="28">
        <v>0</v>
      </c>
    </row>
    <row r="449" spans="1:8" s="35" customFormat="1" ht="45.75" customHeight="1" outlineLevel="2" x14ac:dyDescent="0.2">
      <c r="A449" s="38" t="s">
        <v>485</v>
      </c>
      <c r="B449" s="33" t="s">
        <v>161</v>
      </c>
      <c r="C449" s="33" t="s">
        <v>1</v>
      </c>
      <c r="D449" s="34">
        <f>D450</f>
        <v>7100000</v>
      </c>
      <c r="E449" s="34">
        <f>E450</f>
        <v>0</v>
      </c>
      <c r="F449" s="34">
        <v>0</v>
      </c>
      <c r="G449" s="34">
        <f t="shared" si="160"/>
        <v>0</v>
      </c>
      <c r="H449" s="72">
        <v>0</v>
      </c>
    </row>
    <row r="450" spans="1:8" s="61" customFormat="1" ht="32.25" customHeight="1" outlineLevel="2" x14ac:dyDescent="0.2">
      <c r="A450" s="43" t="s">
        <v>227</v>
      </c>
      <c r="B450" s="44" t="s">
        <v>228</v>
      </c>
      <c r="C450" s="57" t="s">
        <v>1</v>
      </c>
      <c r="D450" s="58">
        <f>D451</f>
        <v>7100000</v>
      </c>
      <c r="E450" s="58">
        <f t="shared" ref="E450:F450" si="178">E451</f>
        <v>0</v>
      </c>
      <c r="F450" s="58">
        <f t="shared" si="178"/>
        <v>0</v>
      </c>
      <c r="G450" s="58">
        <f t="shared" si="160"/>
        <v>0</v>
      </c>
      <c r="H450" s="70">
        <v>0</v>
      </c>
    </row>
    <row r="451" spans="1:8" s="61" customFormat="1" ht="46.5" customHeight="1" outlineLevel="2" x14ac:dyDescent="0.2">
      <c r="A451" s="30" t="s">
        <v>160</v>
      </c>
      <c r="B451" s="29" t="s">
        <v>162</v>
      </c>
      <c r="C451" s="29" t="s">
        <v>1</v>
      </c>
      <c r="D451" s="27">
        <f t="shared" ref="D451:E452" si="179">D452</f>
        <v>7100000</v>
      </c>
      <c r="E451" s="27">
        <f t="shared" si="179"/>
        <v>0</v>
      </c>
      <c r="F451" s="27">
        <v>0</v>
      </c>
      <c r="G451" s="27">
        <f t="shared" si="160"/>
        <v>0</v>
      </c>
      <c r="H451" s="28">
        <v>0</v>
      </c>
    </row>
    <row r="452" spans="1:8" s="61" customFormat="1" ht="31.5" customHeight="1" outlineLevel="2" x14ac:dyDescent="0.2">
      <c r="A452" s="19" t="s">
        <v>99</v>
      </c>
      <c r="B452" s="20" t="s">
        <v>162</v>
      </c>
      <c r="C452" s="20" t="s">
        <v>32</v>
      </c>
      <c r="D452" s="27">
        <f t="shared" si="179"/>
        <v>7100000</v>
      </c>
      <c r="E452" s="27">
        <f t="shared" si="179"/>
        <v>0</v>
      </c>
      <c r="F452" s="27">
        <v>0</v>
      </c>
      <c r="G452" s="27">
        <f t="shared" si="160"/>
        <v>0</v>
      </c>
      <c r="H452" s="28">
        <v>0</v>
      </c>
    </row>
    <row r="453" spans="1:8" s="61" customFormat="1" ht="31.5" customHeight="1" outlineLevel="2" x14ac:dyDescent="0.2">
      <c r="A453" s="19" t="s">
        <v>33</v>
      </c>
      <c r="B453" s="20" t="s">
        <v>162</v>
      </c>
      <c r="C453" s="20" t="s">
        <v>4</v>
      </c>
      <c r="D453" s="27">
        <v>7100000</v>
      </c>
      <c r="E453" s="28">
        <v>0</v>
      </c>
      <c r="F453" s="28">
        <v>0</v>
      </c>
      <c r="G453" s="27">
        <f t="shared" si="160"/>
        <v>0</v>
      </c>
      <c r="H453" s="28">
        <v>0</v>
      </c>
    </row>
    <row r="454" spans="1:8" s="35" customFormat="1" ht="48.75" customHeight="1" outlineLevel="2" x14ac:dyDescent="0.2">
      <c r="A454" s="31" t="s">
        <v>486</v>
      </c>
      <c r="B454" s="33" t="s">
        <v>171</v>
      </c>
      <c r="C454" s="33" t="s">
        <v>1</v>
      </c>
      <c r="D454" s="34">
        <f>D455</f>
        <v>7134763.4000000004</v>
      </c>
      <c r="E454" s="34">
        <f t="shared" ref="E454" si="180">E455</f>
        <v>13950</v>
      </c>
      <c r="F454" s="34">
        <v>0</v>
      </c>
      <c r="G454" s="34">
        <f t="shared" si="160"/>
        <v>0.19552155016100461</v>
      </c>
      <c r="H454" s="72">
        <v>0</v>
      </c>
    </row>
    <row r="455" spans="1:8" s="61" customFormat="1" ht="32.25" customHeight="1" outlineLevel="2" x14ac:dyDescent="0.2">
      <c r="A455" s="43" t="s">
        <v>231</v>
      </c>
      <c r="B455" s="44" t="s">
        <v>232</v>
      </c>
      <c r="C455" s="57" t="s">
        <v>1</v>
      </c>
      <c r="D455" s="58">
        <f>D456+D459</f>
        <v>7134763.4000000004</v>
      </c>
      <c r="E455" s="58">
        <f t="shared" ref="E455:F455" si="181">E456+E459</f>
        <v>13950</v>
      </c>
      <c r="F455" s="58">
        <f t="shared" si="181"/>
        <v>0</v>
      </c>
      <c r="G455" s="58">
        <f t="shared" si="160"/>
        <v>0.19552155016100461</v>
      </c>
      <c r="H455" s="70">
        <v>0</v>
      </c>
    </row>
    <row r="456" spans="1:8" s="61" customFormat="1" ht="21.75" customHeight="1" outlineLevel="2" x14ac:dyDescent="0.2">
      <c r="A456" s="25" t="s">
        <v>166</v>
      </c>
      <c r="B456" s="29" t="s">
        <v>172</v>
      </c>
      <c r="C456" s="29" t="s">
        <v>1</v>
      </c>
      <c r="D456" s="27">
        <f t="shared" ref="D456:E457" si="182">D457</f>
        <v>1179999.99</v>
      </c>
      <c r="E456" s="27">
        <f t="shared" si="182"/>
        <v>13950</v>
      </c>
      <c r="F456" s="27">
        <v>0</v>
      </c>
      <c r="G456" s="27">
        <f t="shared" si="160"/>
        <v>1.1822033998491814</v>
      </c>
      <c r="H456" s="28">
        <v>0</v>
      </c>
    </row>
    <row r="457" spans="1:8" s="61" customFormat="1" ht="31.5" customHeight="1" outlineLevel="2" x14ac:dyDescent="0.2">
      <c r="A457" s="25" t="s">
        <v>99</v>
      </c>
      <c r="B457" s="29" t="s">
        <v>172</v>
      </c>
      <c r="C457" s="29" t="s">
        <v>32</v>
      </c>
      <c r="D457" s="27">
        <f t="shared" si="182"/>
        <v>1179999.99</v>
      </c>
      <c r="E457" s="27">
        <f t="shared" si="182"/>
        <v>13950</v>
      </c>
      <c r="F457" s="27">
        <v>0</v>
      </c>
      <c r="G457" s="27">
        <f t="shared" si="160"/>
        <v>1.1822033998491814</v>
      </c>
      <c r="H457" s="28">
        <v>0</v>
      </c>
    </row>
    <row r="458" spans="1:8" s="61" customFormat="1" ht="31.5" customHeight="1" outlineLevel="2" x14ac:dyDescent="0.2">
      <c r="A458" s="25" t="s">
        <v>33</v>
      </c>
      <c r="B458" s="29" t="s">
        <v>172</v>
      </c>
      <c r="C458" s="29" t="s">
        <v>4</v>
      </c>
      <c r="D458" s="27">
        <v>1179999.99</v>
      </c>
      <c r="E458" s="28">
        <v>13950</v>
      </c>
      <c r="F458" s="28">
        <v>0</v>
      </c>
      <c r="G458" s="27">
        <f t="shared" si="160"/>
        <v>1.1822033998491814</v>
      </c>
      <c r="H458" s="28">
        <v>0</v>
      </c>
    </row>
    <row r="459" spans="1:8" s="69" customFormat="1" ht="31.5" customHeight="1" outlineLevel="2" x14ac:dyDescent="0.2">
      <c r="A459" s="25" t="s">
        <v>487</v>
      </c>
      <c r="B459" s="29" t="s">
        <v>488</v>
      </c>
      <c r="C459" s="29" t="s">
        <v>1</v>
      </c>
      <c r="D459" s="27">
        <f>D460</f>
        <v>5954763.4100000001</v>
      </c>
      <c r="E459" s="27">
        <f t="shared" ref="E459:F460" si="183">E460</f>
        <v>0</v>
      </c>
      <c r="F459" s="27">
        <f t="shared" si="183"/>
        <v>0</v>
      </c>
      <c r="G459" s="27">
        <f t="shared" si="160"/>
        <v>0</v>
      </c>
      <c r="H459" s="28">
        <v>0</v>
      </c>
    </row>
    <row r="460" spans="1:8" s="69" customFormat="1" ht="31.5" customHeight="1" outlineLevel="2" x14ac:dyDescent="0.2">
      <c r="A460" s="25" t="s">
        <v>99</v>
      </c>
      <c r="B460" s="29" t="s">
        <v>488</v>
      </c>
      <c r="C460" s="29" t="s">
        <v>32</v>
      </c>
      <c r="D460" s="27">
        <f>D461</f>
        <v>5954763.4100000001</v>
      </c>
      <c r="E460" s="27">
        <f t="shared" si="183"/>
        <v>0</v>
      </c>
      <c r="F460" s="27">
        <f t="shared" si="183"/>
        <v>0</v>
      </c>
      <c r="G460" s="27">
        <f t="shared" si="160"/>
        <v>0</v>
      </c>
      <c r="H460" s="28">
        <v>0</v>
      </c>
    </row>
    <row r="461" spans="1:8" s="69" customFormat="1" ht="31.5" customHeight="1" outlineLevel="2" x14ac:dyDescent="0.2">
      <c r="A461" s="25" t="s">
        <v>184</v>
      </c>
      <c r="B461" s="29" t="s">
        <v>488</v>
      </c>
      <c r="C461" s="29" t="s">
        <v>4</v>
      </c>
      <c r="D461" s="27">
        <v>5954763.4100000001</v>
      </c>
      <c r="E461" s="28">
        <v>0</v>
      </c>
      <c r="F461" s="28">
        <v>0</v>
      </c>
      <c r="G461" s="27">
        <f t="shared" si="160"/>
        <v>0</v>
      </c>
      <c r="H461" s="28">
        <v>0</v>
      </c>
    </row>
    <row r="462" spans="1:8" s="68" customFormat="1" ht="43.5" customHeight="1" outlineLevel="2" x14ac:dyDescent="0.2">
      <c r="A462" s="31" t="s">
        <v>308</v>
      </c>
      <c r="B462" s="33" t="s">
        <v>305</v>
      </c>
      <c r="C462" s="33" t="s">
        <v>1</v>
      </c>
      <c r="D462" s="34">
        <f t="shared" ref="D462:E465" si="184">D463</f>
        <v>150000</v>
      </c>
      <c r="E462" s="34">
        <f t="shared" si="184"/>
        <v>0</v>
      </c>
      <c r="F462" s="34">
        <v>0</v>
      </c>
      <c r="G462" s="34">
        <f t="shared" si="160"/>
        <v>0</v>
      </c>
      <c r="H462" s="72">
        <v>0</v>
      </c>
    </row>
    <row r="463" spans="1:8" s="68" customFormat="1" ht="44.25" customHeight="1" outlineLevel="2" x14ac:dyDescent="0.2">
      <c r="A463" s="47" t="s">
        <v>309</v>
      </c>
      <c r="B463" s="57" t="s">
        <v>306</v>
      </c>
      <c r="C463" s="57" t="s">
        <v>1</v>
      </c>
      <c r="D463" s="58">
        <f>D464</f>
        <v>150000</v>
      </c>
      <c r="E463" s="58">
        <f t="shared" si="184"/>
        <v>0</v>
      </c>
      <c r="F463" s="58">
        <v>0</v>
      </c>
      <c r="G463" s="58">
        <f t="shared" si="160"/>
        <v>0</v>
      </c>
      <c r="H463" s="70">
        <v>0</v>
      </c>
    </row>
    <row r="464" spans="1:8" s="68" customFormat="1" ht="32.25" customHeight="1" outlineLevel="2" x14ac:dyDescent="0.2">
      <c r="A464" s="25" t="s">
        <v>279</v>
      </c>
      <c r="B464" s="29" t="s">
        <v>307</v>
      </c>
      <c r="C464" s="29" t="s">
        <v>1</v>
      </c>
      <c r="D464" s="27">
        <f t="shared" si="184"/>
        <v>150000</v>
      </c>
      <c r="E464" s="27">
        <f t="shared" si="184"/>
        <v>0</v>
      </c>
      <c r="F464" s="27">
        <v>0</v>
      </c>
      <c r="G464" s="27">
        <f t="shared" si="160"/>
        <v>0</v>
      </c>
      <c r="H464" s="28">
        <v>0</v>
      </c>
    </row>
    <row r="465" spans="1:8" s="68" customFormat="1" ht="32.25" customHeight="1" outlineLevel="2" x14ac:dyDescent="0.2">
      <c r="A465" s="25" t="s">
        <v>99</v>
      </c>
      <c r="B465" s="29" t="s">
        <v>307</v>
      </c>
      <c r="C465" s="29" t="s">
        <v>32</v>
      </c>
      <c r="D465" s="27">
        <f t="shared" si="184"/>
        <v>150000</v>
      </c>
      <c r="E465" s="27">
        <f t="shared" si="184"/>
        <v>0</v>
      </c>
      <c r="F465" s="27">
        <v>0</v>
      </c>
      <c r="G465" s="27">
        <f t="shared" si="160"/>
        <v>0</v>
      </c>
      <c r="H465" s="28">
        <v>0</v>
      </c>
    </row>
    <row r="466" spans="1:8" s="68" customFormat="1" ht="32.25" customHeight="1" outlineLevel="2" x14ac:dyDescent="0.2">
      <c r="A466" s="30" t="s">
        <v>33</v>
      </c>
      <c r="B466" s="29" t="s">
        <v>307</v>
      </c>
      <c r="C466" s="29" t="s">
        <v>4</v>
      </c>
      <c r="D466" s="27">
        <v>150000</v>
      </c>
      <c r="E466" s="28">
        <v>0</v>
      </c>
      <c r="F466" s="28">
        <v>0</v>
      </c>
      <c r="G466" s="27">
        <f t="shared" si="160"/>
        <v>0</v>
      </c>
      <c r="H466" s="28">
        <v>0</v>
      </c>
    </row>
    <row r="467" spans="1:8" s="35" customFormat="1" ht="33" customHeight="1" outlineLevel="3" x14ac:dyDescent="0.2">
      <c r="A467" s="31" t="s">
        <v>212</v>
      </c>
      <c r="B467" s="32" t="s">
        <v>213</v>
      </c>
      <c r="C467" s="32" t="s">
        <v>1</v>
      </c>
      <c r="D467" s="34">
        <f>D468</f>
        <v>10000</v>
      </c>
      <c r="E467" s="34">
        <f t="shared" ref="D467:E470" si="185">E468</f>
        <v>0</v>
      </c>
      <c r="F467" s="34">
        <v>0</v>
      </c>
      <c r="G467" s="34">
        <f t="shared" ref="G467:G530" si="186">E467/D467*100</f>
        <v>0</v>
      </c>
      <c r="H467" s="72">
        <v>0</v>
      </c>
    </row>
    <row r="468" spans="1:8" s="61" customFormat="1" ht="45" customHeight="1" outlineLevel="3" x14ac:dyDescent="0.2">
      <c r="A468" s="46" t="s">
        <v>489</v>
      </c>
      <c r="B468" s="56" t="s">
        <v>214</v>
      </c>
      <c r="C468" s="56" t="s">
        <v>1</v>
      </c>
      <c r="D468" s="58">
        <f>D469</f>
        <v>10000</v>
      </c>
      <c r="E468" s="58">
        <f t="shared" ref="D468:E469" si="187">E469</f>
        <v>0</v>
      </c>
      <c r="F468" s="58">
        <v>0</v>
      </c>
      <c r="G468" s="58">
        <f t="shared" si="186"/>
        <v>0</v>
      </c>
      <c r="H468" s="70">
        <v>0</v>
      </c>
    </row>
    <row r="469" spans="1:8" s="61" customFormat="1" ht="21" customHeight="1" outlineLevel="3" x14ac:dyDescent="0.2">
      <c r="A469" s="16" t="s">
        <v>210</v>
      </c>
      <c r="B469" s="17" t="s">
        <v>211</v>
      </c>
      <c r="C469" s="17" t="s">
        <v>1</v>
      </c>
      <c r="D469" s="27">
        <f t="shared" si="187"/>
        <v>10000</v>
      </c>
      <c r="E469" s="27">
        <f t="shared" si="187"/>
        <v>0</v>
      </c>
      <c r="F469" s="27">
        <v>0</v>
      </c>
      <c r="G469" s="27">
        <f t="shared" si="186"/>
        <v>0</v>
      </c>
      <c r="H469" s="28">
        <v>0</v>
      </c>
    </row>
    <row r="470" spans="1:8" s="61" customFormat="1" ht="30.75" customHeight="1" outlineLevel="3" x14ac:dyDescent="0.2">
      <c r="A470" s="16" t="s">
        <v>99</v>
      </c>
      <c r="B470" s="17" t="s">
        <v>211</v>
      </c>
      <c r="C470" s="17" t="s">
        <v>32</v>
      </c>
      <c r="D470" s="27">
        <f t="shared" si="185"/>
        <v>10000</v>
      </c>
      <c r="E470" s="27">
        <f t="shared" si="185"/>
        <v>0</v>
      </c>
      <c r="F470" s="27">
        <v>0</v>
      </c>
      <c r="G470" s="27">
        <f t="shared" si="186"/>
        <v>0</v>
      </c>
      <c r="H470" s="28">
        <v>0</v>
      </c>
    </row>
    <row r="471" spans="1:8" s="61" customFormat="1" ht="30.75" customHeight="1" outlineLevel="3" x14ac:dyDescent="0.2">
      <c r="A471" s="16" t="s">
        <v>33</v>
      </c>
      <c r="B471" s="17" t="s">
        <v>211</v>
      </c>
      <c r="C471" s="17" t="s">
        <v>4</v>
      </c>
      <c r="D471" s="27">
        <v>10000</v>
      </c>
      <c r="E471" s="28">
        <v>0</v>
      </c>
      <c r="F471" s="28">
        <v>0</v>
      </c>
      <c r="G471" s="27">
        <f t="shared" si="186"/>
        <v>0</v>
      </c>
      <c r="H471" s="28">
        <v>0</v>
      </c>
    </row>
    <row r="472" spans="1:8" s="35" customFormat="1" ht="45" customHeight="1" outlineLevel="5" x14ac:dyDescent="0.2">
      <c r="A472" s="22" t="s">
        <v>286</v>
      </c>
      <c r="B472" s="23" t="s">
        <v>287</v>
      </c>
      <c r="C472" s="23" t="s">
        <v>1</v>
      </c>
      <c r="D472" s="34">
        <f t="shared" ref="D472:E472" si="188">D473</f>
        <v>120000</v>
      </c>
      <c r="E472" s="34">
        <f t="shared" si="188"/>
        <v>33000</v>
      </c>
      <c r="F472" s="34">
        <v>0</v>
      </c>
      <c r="G472" s="34">
        <f t="shared" si="186"/>
        <v>27.500000000000004</v>
      </c>
      <c r="H472" s="72">
        <v>0</v>
      </c>
    </row>
    <row r="473" spans="1:8" s="55" customFormat="1" ht="30.75" customHeight="1" outlineLevel="5" x14ac:dyDescent="0.2">
      <c r="A473" s="46" t="s">
        <v>490</v>
      </c>
      <c r="B473" s="56" t="s">
        <v>285</v>
      </c>
      <c r="C473" s="56" t="s">
        <v>1</v>
      </c>
      <c r="D473" s="58">
        <f>D474</f>
        <v>120000</v>
      </c>
      <c r="E473" s="58">
        <f>E474</f>
        <v>33000</v>
      </c>
      <c r="F473" s="58">
        <v>0</v>
      </c>
      <c r="G473" s="58">
        <f t="shared" si="186"/>
        <v>27.500000000000004</v>
      </c>
      <c r="H473" s="70">
        <v>0</v>
      </c>
    </row>
    <row r="474" spans="1:8" s="61" customFormat="1" ht="44.25" customHeight="1" outlineLevel="5" x14ac:dyDescent="0.2">
      <c r="A474" s="16" t="s">
        <v>491</v>
      </c>
      <c r="B474" s="17" t="s">
        <v>284</v>
      </c>
      <c r="C474" s="17" t="s">
        <v>1</v>
      </c>
      <c r="D474" s="27">
        <f t="shared" ref="D474:E475" si="189">D475</f>
        <v>120000</v>
      </c>
      <c r="E474" s="27">
        <f t="shared" si="189"/>
        <v>33000</v>
      </c>
      <c r="F474" s="27">
        <v>0</v>
      </c>
      <c r="G474" s="27">
        <f t="shared" si="186"/>
        <v>27.500000000000004</v>
      </c>
      <c r="H474" s="28">
        <v>0</v>
      </c>
    </row>
    <row r="475" spans="1:8" s="61" customFormat="1" ht="33.75" customHeight="1" outlineLevel="5" x14ac:dyDescent="0.2">
      <c r="A475" s="30" t="s">
        <v>99</v>
      </c>
      <c r="B475" s="17" t="s">
        <v>284</v>
      </c>
      <c r="C475" s="17" t="s">
        <v>32</v>
      </c>
      <c r="D475" s="27">
        <f t="shared" si="189"/>
        <v>120000</v>
      </c>
      <c r="E475" s="27">
        <f t="shared" si="189"/>
        <v>33000</v>
      </c>
      <c r="F475" s="27">
        <v>0</v>
      </c>
      <c r="G475" s="27">
        <f t="shared" si="186"/>
        <v>27.500000000000004</v>
      </c>
      <c r="H475" s="28">
        <v>0</v>
      </c>
    </row>
    <row r="476" spans="1:8" s="61" customFormat="1" ht="33.75" customHeight="1" outlineLevel="5" x14ac:dyDescent="0.2">
      <c r="A476" s="30" t="s">
        <v>33</v>
      </c>
      <c r="B476" s="17" t="s">
        <v>284</v>
      </c>
      <c r="C476" s="17" t="s">
        <v>4</v>
      </c>
      <c r="D476" s="27">
        <v>120000</v>
      </c>
      <c r="E476" s="28">
        <v>33000</v>
      </c>
      <c r="F476" s="28">
        <v>0</v>
      </c>
      <c r="G476" s="27">
        <f t="shared" si="186"/>
        <v>27.500000000000004</v>
      </c>
      <c r="H476" s="28">
        <v>0</v>
      </c>
    </row>
    <row r="477" spans="1:8" s="35" customFormat="1" ht="38.25" customHeight="1" x14ac:dyDescent="0.2">
      <c r="A477" s="36" t="s">
        <v>291</v>
      </c>
      <c r="B477" s="37" t="s">
        <v>364</v>
      </c>
      <c r="C477" s="37" t="s">
        <v>1</v>
      </c>
      <c r="D477" s="34">
        <f t="shared" ref="D477:E480" si="190">D478</f>
        <v>350000</v>
      </c>
      <c r="E477" s="34">
        <f t="shared" si="190"/>
        <v>0</v>
      </c>
      <c r="F477" s="34">
        <v>0</v>
      </c>
      <c r="G477" s="34">
        <f t="shared" si="186"/>
        <v>0</v>
      </c>
      <c r="H477" s="72">
        <v>0</v>
      </c>
    </row>
    <row r="478" spans="1:8" s="55" customFormat="1" ht="38.25" customHeight="1" x14ac:dyDescent="0.2">
      <c r="A478" s="52" t="s">
        <v>492</v>
      </c>
      <c r="B478" s="51" t="s">
        <v>290</v>
      </c>
      <c r="C478" s="51" t="s">
        <v>1</v>
      </c>
      <c r="D478" s="58">
        <f>D479</f>
        <v>350000</v>
      </c>
      <c r="E478" s="58">
        <f t="shared" si="190"/>
        <v>0</v>
      </c>
      <c r="F478" s="58">
        <v>0</v>
      </c>
      <c r="G478" s="58">
        <f t="shared" si="186"/>
        <v>0</v>
      </c>
      <c r="H478" s="70">
        <v>0</v>
      </c>
    </row>
    <row r="479" spans="1:8" s="61" customFormat="1" ht="38.25" customHeight="1" x14ac:dyDescent="0.2">
      <c r="A479" s="19" t="s">
        <v>289</v>
      </c>
      <c r="B479" s="20" t="s">
        <v>288</v>
      </c>
      <c r="C479" s="20" t="s">
        <v>1</v>
      </c>
      <c r="D479" s="27">
        <f t="shared" si="190"/>
        <v>350000</v>
      </c>
      <c r="E479" s="27">
        <f t="shared" si="190"/>
        <v>0</v>
      </c>
      <c r="F479" s="27">
        <v>0</v>
      </c>
      <c r="G479" s="27">
        <f t="shared" si="186"/>
        <v>0</v>
      </c>
      <c r="H479" s="28">
        <v>0</v>
      </c>
    </row>
    <row r="480" spans="1:8" s="61" customFormat="1" ht="38.25" customHeight="1" x14ac:dyDescent="0.2">
      <c r="A480" s="25" t="s">
        <v>56</v>
      </c>
      <c r="B480" s="20" t="s">
        <v>288</v>
      </c>
      <c r="C480" s="20" t="s">
        <v>39</v>
      </c>
      <c r="D480" s="27">
        <f t="shared" si="190"/>
        <v>350000</v>
      </c>
      <c r="E480" s="27">
        <f t="shared" si="190"/>
        <v>0</v>
      </c>
      <c r="F480" s="27">
        <v>0</v>
      </c>
      <c r="G480" s="27">
        <f t="shared" si="186"/>
        <v>0</v>
      </c>
      <c r="H480" s="28">
        <v>0</v>
      </c>
    </row>
    <row r="481" spans="1:8" s="61" customFormat="1" ht="53.25" customHeight="1" x14ac:dyDescent="0.2">
      <c r="A481" s="25" t="s">
        <v>277</v>
      </c>
      <c r="B481" s="20" t="s">
        <v>288</v>
      </c>
      <c r="C481" s="20" t="s">
        <v>278</v>
      </c>
      <c r="D481" s="27">
        <v>350000</v>
      </c>
      <c r="E481" s="27">
        <v>0</v>
      </c>
      <c r="F481" s="27">
        <v>0</v>
      </c>
      <c r="G481" s="27">
        <f t="shared" si="186"/>
        <v>0</v>
      </c>
      <c r="H481" s="28">
        <v>0</v>
      </c>
    </row>
    <row r="482" spans="1:8" s="35" customFormat="1" ht="32.25" customHeight="1" x14ac:dyDescent="0.2">
      <c r="A482" s="64" t="s">
        <v>2</v>
      </c>
      <c r="B482" s="23" t="s">
        <v>25</v>
      </c>
      <c r="C482" s="23" t="s">
        <v>1</v>
      </c>
      <c r="D482" s="65">
        <f>D483</f>
        <v>227908302.38</v>
      </c>
      <c r="E482" s="65">
        <f t="shared" ref="E482" si="191">E483</f>
        <v>45477728.150000006</v>
      </c>
      <c r="F482" s="65">
        <v>42442760.980000004</v>
      </c>
      <c r="G482" s="27">
        <f t="shared" si="186"/>
        <v>19.954397305883703</v>
      </c>
      <c r="H482" s="28">
        <f t="shared" ref="H482:H530" si="192">E482/F482*100</f>
        <v>107.15072982982927</v>
      </c>
    </row>
    <row r="483" spans="1:8" s="61" customFormat="1" ht="38.25" customHeight="1" outlineLevel="5" x14ac:dyDescent="0.2">
      <c r="A483" s="18" t="s">
        <v>26</v>
      </c>
      <c r="B483" s="17" t="s">
        <v>27</v>
      </c>
      <c r="C483" s="17" t="s">
        <v>1</v>
      </c>
      <c r="D483" s="27">
        <f>D484+D491+D494+D497+D504+D507+D510+D515+D518+D521+D528+D533+D538+D541+D544+D549+D552+D555+D560</f>
        <v>227908302.38</v>
      </c>
      <c r="E483" s="27">
        <f t="shared" ref="E483:F483" si="193">E484+E491+E494+E497+E504+E507+E510+E515+E518+E521+E528+E533+E538+E541+E544+E549+E552+E555+E560</f>
        <v>45477728.150000006</v>
      </c>
      <c r="F483" s="27">
        <f t="shared" si="193"/>
        <v>37696314.75</v>
      </c>
      <c r="G483" s="27">
        <f t="shared" si="186"/>
        <v>19.954397305883703</v>
      </c>
      <c r="H483" s="28">
        <f t="shared" si="192"/>
        <v>120.64237167905121</v>
      </c>
    </row>
    <row r="484" spans="1:8" s="61" customFormat="1" ht="33" customHeight="1" outlineLevel="3" x14ac:dyDescent="0.2">
      <c r="A484" s="16" t="s">
        <v>370</v>
      </c>
      <c r="B484" s="17" t="s">
        <v>36</v>
      </c>
      <c r="C484" s="20" t="s">
        <v>1</v>
      </c>
      <c r="D484" s="27">
        <f>D485+D487+D489</f>
        <v>28953239</v>
      </c>
      <c r="E484" s="27">
        <f t="shared" ref="E484:F484" si="194">E485+E487+E489</f>
        <v>2016657</v>
      </c>
      <c r="F484" s="27">
        <f t="shared" si="194"/>
        <v>1352071.9</v>
      </c>
      <c r="G484" s="27">
        <f t="shared" si="186"/>
        <v>6.9652207133025783</v>
      </c>
      <c r="H484" s="28">
        <f t="shared" si="192"/>
        <v>149.15308867819826</v>
      </c>
    </row>
    <row r="485" spans="1:8" s="61" customFormat="1" ht="31.5" customHeight="1" outlineLevel="3" x14ac:dyDescent="0.2">
      <c r="A485" s="25" t="s">
        <v>99</v>
      </c>
      <c r="B485" s="26" t="s">
        <v>36</v>
      </c>
      <c r="C485" s="26" t="s">
        <v>32</v>
      </c>
      <c r="D485" s="27">
        <f>D486</f>
        <v>3466657</v>
      </c>
      <c r="E485" s="27">
        <f t="shared" ref="E485:F485" si="195">E486</f>
        <v>1416657</v>
      </c>
      <c r="F485" s="27">
        <f t="shared" si="195"/>
        <v>732071.9</v>
      </c>
      <c r="G485" s="27">
        <f t="shared" si="186"/>
        <v>40.86521972032422</v>
      </c>
      <c r="H485" s="28">
        <f t="shared" si="192"/>
        <v>193.5133693835264</v>
      </c>
    </row>
    <row r="486" spans="1:8" s="61" customFormat="1" ht="31.5" customHeight="1" outlineLevel="3" x14ac:dyDescent="0.2">
      <c r="A486" s="25" t="s">
        <v>33</v>
      </c>
      <c r="B486" s="26" t="s">
        <v>36</v>
      </c>
      <c r="C486" s="26" t="s">
        <v>4</v>
      </c>
      <c r="D486" s="27">
        <v>3466657</v>
      </c>
      <c r="E486" s="27">
        <v>1416657</v>
      </c>
      <c r="F486" s="27">
        <v>732071.9</v>
      </c>
      <c r="G486" s="27">
        <f t="shared" si="186"/>
        <v>40.86521972032422</v>
      </c>
      <c r="H486" s="28">
        <f t="shared" si="192"/>
        <v>193.5133693835264</v>
      </c>
    </row>
    <row r="487" spans="1:8" s="61" customFormat="1" ht="24" customHeight="1" x14ac:dyDescent="0.2">
      <c r="A487" s="16" t="s">
        <v>73</v>
      </c>
      <c r="B487" s="20" t="s">
        <v>36</v>
      </c>
      <c r="C487" s="20" t="s">
        <v>74</v>
      </c>
      <c r="D487" s="27">
        <f>D488</f>
        <v>700000</v>
      </c>
      <c r="E487" s="27">
        <f t="shared" ref="E487:F487" si="196">E488</f>
        <v>600000</v>
      </c>
      <c r="F487" s="27">
        <f t="shared" si="196"/>
        <v>620000</v>
      </c>
      <c r="G487" s="27">
        <f t="shared" si="186"/>
        <v>85.714285714285708</v>
      </c>
      <c r="H487" s="28">
        <f t="shared" si="192"/>
        <v>96.774193548387103</v>
      </c>
    </row>
    <row r="488" spans="1:8" s="61" customFormat="1" ht="32.25" customHeight="1" x14ac:dyDescent="0.2">
      <c r="A488" s="16" t="s">
        <v>20</v>
      </c>
      <c r="B488" s="20" t="s">
        <v>36</v>
      </c>
      <c r="C488" s="20" t="s">
        <v>21</v>
      </c>
      <c r="D488" s="27">
        <v>700000</v>
      </c>
      <c r="E488" s="27">
        <v>600000</v>
      </c>
      <c r="F488" s="27">
        <v>620000</v>
      </c>
      <c r="G488" s="27">
        <f t="shared" si="186"/>
        <v>85.714285714285708</v>
      </c>
      <c r="H488" s="28">
        <f t="shared" si="192"/>
        <v>96.774193548387103</v>
      </c>
    </row>
    <row r="489" spans="1:8" s="61" customFormat="1" ht="24" customHeight="1" outlineLevel="3" x14ac:dyDescent="0.2">
      <c r="A489" s="18" t="s">
        <v>34</v>
      </c>
      <c r="B489" s="17" t="s">
        <v>36</v>
      </c>
      <c r="C489" s="17" t="s">
        <v>35</v>
      </c>
      <c r="D489" s="27">
        <f>D490</f>
        <v>24786582</v>
      </c>
      <c r="E489" s="27">
        <f t="shared" ref="E489:F489" si="197">E490</f>
        <v>0</v>
      </c>
      <c r="F489" s="27">
        <f t="shared" si="197"/>
        <v>0</v>
      </c>
      <c r="G489" s="27">
        <f t="shared" si="186"/>
        <v>0</v>
      </c>
      <c r="H489" s="28">
        <v>0</v>
      </c>
    </row>
    <row r="490" spans="1:8" s="61" customFormat="1" ht="21.75" customHeight="1" outlineLevel="1" x14ac:dyDescent="0.2">
      <c r="A490" s="16" t="s">
        <v>7</v>
      </c>
      <c r="B490" s="17" t="s">
        <v>36</v>
      </c>
      <c r="C490" s="20" t="s">
        <v>8</v>
      </c>
      <c r="D490" s="27">
        <v>24786582</v>
      </c>
      <c r="E490" s="28">
        <v>0</v>
      </c>
      <c r="F490" s="28">
        <v>0</v>
      </c>
      <c r="G490" s="27">
        <f t="shared" si="186"/>
        <v>0</v>
      </c>
      <c r="H490" s="28">
        <v>0</v>
      </c>
    </row>
    <row r="491" spans="1:8" s="61" customFormat="1" ht="19.5" customHeight="1" x14ac:dyDescent="0.2">
      <c r="A491" s="16" t="s">
        <v>493</v>
      </c>
      <c r="B491" s="17" t="s">
        <v>28</v>
      </c>
      <c r="C491" s="17" t="s">
        <v>1</v>
      </c>
      <c r="D491" s="59">
        <f t="shared" ref="D491:F492" si="198">D492</f>
        <v>3797610</v>
      </c>
      <c r="E491" s="59">
        <f t="shared" si="198"/>
        <v>1197433.83</v>
      </c>
      <c r="F491" s="59">
        <f t="shared" si="198"/>
        <v>934803.5</v>
      </c>
      <c r="G491" s="27">
        <f t="shared" si="186"/>
        <v>31.531248074446829</v>
      </c>
      <c r="H491" s="28">
        <f t="shared" si="192"/>
        <v>128.09470974381247</v>
      </c>
    </row>
    <row r="492" spans="1:8" s="61" customFormat="1" ht="54.75" customHeight="1" x14ac:dyDescent="0.2">
      <c r="A492" s="16" t="s">
        <v>118</v>
      </c>
      <c r="B492" s="17" t="s">
        <v>28</v>
      </c>
      <c r="C492" s="17" t="s">
        <v>29</v>
      </c>
      <c r="D492" s="59">
        <f t="shared" si="198"/>
        <v>3797610</v>
      </c>
      <c r="E492" s="59">
        <f t="shared" si="198"/>
        <v>1197433.83</v>
      </c>
      <c r="F492" s="59">
        <f t="shared" si="198"/>
        <v>934803.5</v>
      </c>
      <c r="G492" s="27">
        <f t="shared" si="186"/>
        <v>31.531248074446829</v>
      </c>
      <c r="H492" s="28">
        <f t="shared" si="192"/>
        <v>128.09470974381247</v>
      </c>
    </row>
    <row r="493" spans="1:8" s="61" customFormat="1" ht="30.75" customHeight="1" x14ac:dyDescent="0.2">
      <c r="A493" s="16" t="s">
        <v>119</v>
      </c>
      <c r="B493" s="17" t="s">
        <v>28</v>
      </c>
      <c r="C493" s="17" t="s">
        <v>3</v>
      </c>
      <c r="D493" s="59">
        <v>3797610</v>
      </c>
      <c r="E493" s="59">
        <v>1197433.83</v>
      </c>
      <c r="F493" s="59">
        <v>934803.5</v>
      </c>
      <c r="G493" s="27">
        <f t="shared" si="186"/>
        <v>31.531248074446829</v>
      </c>
      <c r="H493" s="28">
        <f t="shared" si="192"/>
        <v>128.09470974381247</v>
      </c>
    </row>
    <row r="494" spans="1:8" s="61" customFormat="1" ht="33.75" customHeight="1" x14ac:dyDescent="0.2">
      <c r="A494" s="30" t="s">
        <v>494</v>
      </c>
      <c r="B494" s="26" t="s">
        <v>30</v>
      </c>
      <c r="C494" s="29" t="s">
        <v>1</v>
      </c>
      <c r="D494" s="27">
        <f t="shared" ref="D494:F495" si="199">D495</f>
        <v>3493700</v>
      </c>
      <c r="E494" s="27">
        <f t="shared" si="199"/>
        <v>915563.66</v>
      </c>
      <c r="F494" s="27">
        <f t="shared" si="199"/>
        <v>774831.27</v>
      </c>
      <c r="G494" s="27">
        <f t="shared" si="186"/>
        <v>26.206132753241551</v>
      </c>
      <c r="H494" s="28">
        <f t="shared" si="192"/>
        <v>118.16297243656675</v>
      </c>
    </row>
    <row r="495" spans="1:8" s="61" customFormat="1" ht="58.5" customHeight="1" x14ac:dyDescent="0.2">
      <c r="A495" s="16" t="s">
        <v>118</v>
      </c>
      <c r="B495" s="17" t="s">
        <v>30</v>
      </c>
      <c r="C495" s="20" t="s">
        <v>29</v>
      </c>
      <c r="D495" s="27">
        <f t="shared" si="199"/>
        <v>3493700</v>
      </c>
      <c r="E495" s="27">
        <f t="shared" si="199"/>
        <v>915563.66</v>
      </c>
      <c r="F495" s="27">
        <f t="shared" si="199"/>
        <v>774831.27</v>
      </c>
      <c r="G495" s="27">
        <f t="shared" si="186"/>
        <v>26.206132753241551</v>
      </c>
      <c r="H495" s="28">
        <f t="shared" si="192"/>
        <v>118.16297243656675</v>
      </c>
    </row>
    <row r="496" spans="1:8" s="61" customFormat="1" ht="34.5" customHeight="1" x14ac:dyDescent="0.2">
      <c r="A496" s="16" t="s">
        <v>119</v>
      </c>
      <c r="B496" s="17" t="s">
        <v>30</v>
      </c>
      <c r="C496" s="20" t="s">
        <v>3</v>
      </c>
      <c r="D496" s="27">
        <v>3493700</v>
      </c>
      <c r="E496" s="27">
        <v>915563.66</v>
      </c>
      <c r="F496" s="27">
        <v>774831.27</v>
      </c>
      <c r="G496" s="27">
        <f t="shared" si="186"/>
        <v>26.206132753241551</v>
      </c>
      <c r="H496" s="28">
        <f t="shared" si="192"/>
        <v>118.16297243656675</v>
      </c>
    </row>
    <row r="497" spans="1:8" s="61" customFormat="1" ht="44.25" customHeight="1" x14ac:dyDescent="0.2">
      <c r="A497" s="30" t="s">
        <v>225</v>
      </c>
      <c r="B497" s="26" t="s">
        <v>31</v>
      </c>
      <c r="C497" s="29" t="s">
        <v>1</v>
      </c>
      <c r="D497" s="27">
        <f>D498+D500+D502</f>
        <v>90943238.5</v>
      </c>
      <c r="E497" s="27">
        <f>E498+E500+E502</f>
        <v>19368732.350000001</v>
      </c>
      <c r="F497" s="27">
        <f>F498+F500+F502</f>
        <v>17428155.550000001</v>
      </c>
      <c r="G497" s="27">
        <f t="shared" si="186"/>
        <v>21.297605703803917</v>
      </c>
      <c r="H497" s="28">
        <f t="shared" si="192"/>
        <v>111.1347227446567</v>
      </c>
    </row>
    <row r="498" spans="1:8" s="61" customFormat="1" ht="56.25" customHeight="1" outlineLevel="1" x14ac:dyDescent="0.2">
      <c r="A498" s="16" t="s">
        <v>118</v>
      </c>
      <c r="B498" s="17" t="s">
        <v>31</v>
      </c>
      <c r="C498" s="20" t="s">
        <v>29</v>
      </c>
      <c r="D498" s="27">
        <f>D499</f>
        <v>90679374.700000003</v>
      </c>
      <c r="E498" s="27">
        <f>E499</f>
        <v>19254329.629999999</v>
      </c>
      <c r="F498" s="27">
        <f>F499</f>
        <v>17392073.350000001</v>
      </c>
      <c r="G498" s="27">
        <f t="shared" si="186"/>
        <v>21.233416853281408</v>
      </c>
      <c r="H498" s="28">
        <f t="shared" si="192"/>
        <v>110.70750014977368</v>
      </c>
    </row>
    <row r="499" spans="1:8" s="61" customFormat="1" ht="33" customHeight="1" outlineLevel="2" x14ac:dyDescent="0.2">
      <c r="A499" s="16" t="s">
        <v>119</v>
      </c>
      <c r="B499" s="17" t="s">
        <v>31</v>
      </c>
      <c r="C499" s="20" t="s">
        <v>3</v>
      </c>
      <c r="D499" s="27">
        <v>90679374.700000003</v>
      </c>
      <c r="E499" s="27">
        <v>19254329.629999999</v>
      </c>
      <c r="F499" s="27">
        <v>17392073.350000001</v>
      </c>
      <c r="G499" s="27">
        <f t="shared" si="186"/>
        <v>21.233416853281408</v>
      </c>
      <c r="H499" s="28">
        <f t="shared" si="192"/>
        <v>110.70750014977368</v>
      </c>
    </row>
    <row r="500" spans="1:8" s="62" customFormat="1" ht="30.75" customHeight="1" x14ac:dyDescent="0.2">
      <c r="A500" s="16" t="s">
        <v>99</v>
      </c>
      <c r="B500" s="17" t="s">
        <v>31</v>
      </c>
      <c r="C500" s="20" t="s">
        <v>32</v>
      </c>
      <c r="D500" s="27">
        <f>D501</f>
        <v>74712.3</v>
      </c>
      <c r="E500" s="27">
        <f>E501</f>
        <v>74712.3</v>
      </c>
      <c r="F500" s="27">
        <f>F501</f>
        <v>0</v>
      </c>
      <c r="G500" s="27">
        <f t="shared" si="186"/>
        <v>100</v>
      </c>
      <c r="H500" s="28">
        <v>0</v>
      </c>
    </row>
    <row r="501" spans="1:8" s="62" customFormat="1" ht="34.5" customHeight="1" x14ac:dyDescent="0.2">
      <c r="A501" s="16" t="s">
        <v>33</v>
      </c>
      <c r="B501" s="17" t="s">
        <v>31</v>
      </c>
      <c r="C501" s="20" t="s">
        <v>4</v>
      </c>
      <c r="D501" s="27">
        <v>74712.3</v>
      </c>
      <c r="E501" s="27">
        <v>74712.3</v>
      </c>
      <c r="F501" s="27">
        <v>0</v>
      </c>
      <c r="G501" s="27">
        <f t="shared" si="186"/>
        <v>100</v>
      </c>
      <c r="H501" s="28">
        <v>0</v>
      </c>
    </row>
    <row r="502" spans="1:8" s="61" customFormat="1" ht="20.25" customHeight="1" outlineLevel="3" x14ac:dyDescent="0.2">
      <c r="A502" s="42" t="s">
        <v>34</v>
      </c>
      <c r="B502" s="26" t="s">
        <v>31</v>
      </c>
      <c r="C502" s="26" t="s">
        <v>35</v>
      </c>
      <c r="D502" s="27">
        <f>D503</f>
        <v>189151.5</v>
      </c>
      <c r="E502" s="27">
        <f>E503</f>
        <v>39690.42</v>
      </c>
      <c r="F502" s="27">
        <v>36082.199999999997</v>
      </c>
      <c r="G502" s="27">
        <f t="shared" si="186"/>
        <v>20.983402193479826</v>
      </c>
      <c r="H502" s="28">
        <f t="shared" si="192"/>
        <v>110.00000000000001</v>
      </c>
    </row>
    <row r="503" spans="1:8" s="61" customFormat="1" ht="22.5" customHeight="1" outlineLevel="2" x14ac:dyDescent="0.2">
      <c r="A503" s="25" t="s">
        <v>5</v>
      </c>
      <c r="B503" s="26" t="s">
        <v>31</v>
      </c>
      <c r="C503" s="26" t="s">
        <v>6</v>
      </c>
      <c r="D503" s="27">
        <v>189151.5</v>
      </c>
      <c r="E503" s="27">
        <v>39690.42</v>
      </c>
      <c r="F503" s="27">
        <v>36082.199999999997</v>
      </c>
      <c r="G503" s="27">
        <f t="shared" si="186"/>
        <v>20.983402193479826</v>
      </c>
      <c r="H503" s="28">
        <f t="shared" si="192"/>
        <v>110.00000000000001</v>
      </c>
    </row>
    <row r="504" spans="1:8" s="61" customFormat="1" ht="22.5" customHeight="1" x14ac:dyDescent="0.2">
      <c r="A504" s="16" t="s">
        <v>13</v>
      </c>
      <c r="B504" s="20" t="s">
        <v>82</v>
      </c>
      <c r="C504" s="20" t="s">
        <v>1</v>
      </c>
      <c r="D504" s="27">
        <f t="shared" ref="D504:E505" si="200">D505</f>
        <v>3251822</v>
      </c>
      <c r="E504" s="27">
        <f t="shared" si="200"/>
        <v>792283.23</v>
      </c>
      <c r="F504" s="27">
        <v>773555.29</v>
      </c>
      <c r="G504" s="27">
        <f t="shared" si="186"/>
        <v>24.364286544589465</v>
      </c>
      <c r="H504" s="28">
        <f t="shared" si="192"/>
        <v>102.42102151482926</v>
      </c>
    </row>
    <row r="505" spans="1:8" s="61" customFormat="1" ht="18" customHeight="1" x14ac:dyDescent="0.2">
      <c r="A505" s="16" t="s">
        <v>73</v>
      </c>
      <c r="B505" s="20" t="s">
        <v>82</v>
      </c>
      <c r="C505" s="20" t="s">
        <v>74</v>
      </c>
      <c r="D505" s="27">
        <f t="shared" si="200"/>
        <v>3251822</v>
      </c>
      <c r="E505" s="27">
        <f t="shared" si="200"/>
        <v>792283.23</v>
      </c>
      <c r="F505" s="27">
        <v>773555.29</v>
      </c>
      <c r="G505" s="27">
        <f t="shared" si="186"/>
        <v>24.364286544589465</v>
      </c>
      <c r="H505" s="28">
        <f t="shared" si="192"/>
        <v>102.42102151482926</v>
      </c>
    </row>
    <row r="506" spans="1:8" s="61" customFormat="1" ht="20.25" customHeight="1" x14ac:dyDescent="0.2">
      <c r="A506" s="16" t="s">
        <v>14</v>
      </c>
      <c r="B506" s="20" t="s">
        <v>82</v>
      </c>
      <c r="C506" s="20" t="s">
        <v>15</v>
      </c>
      <c r="D506" s="27">
        <v>3251822</v>
      </c>
      <c r="E506" s="27">
        <v>792283.23</v>
      </c>
      <c r="F506" s="27">
        <v>773555.29</v>
      </c>
      <c r="G506" s="27">
        <f t="shared" si="186"/>
        <v>24.364286544589465</v>
      </c>
      <c r="H506" s="28">
        <f t="shared" si="192"/>
        <v>102.42102151482926</v>
      </c>
    </row>
    <row r="507" spans="1:8" s="61" customFormat="1" ht="60" customHeight="1" outlineLevel="2" x14ac:dyDescent="0.2">
      <c r="A507" s="30" t="s">
        <v>202</v>
      </c>
      <c r="B507" s="26" t="s">
        <v>204</v>
      </c>
      <c r="C507" s="26" t="s">
        <v>1</v>
      </c>
      <c r="D507" s="27">
        <f t="shared" ref="D507:E508" si="201">D508</f>
        <v>3612060</v>
      </c>
      <c r="E507" s="27">
        <f t="shared" si="201"/>
        <v>1026907.57</v>
      </c>
      <c r="F507" s="27">
        <v>759710.6</v>
      </c>
      <c r="G507" s="27">
        <f t="shared" si="186"/>
        <v>28.429969878684187</v>
      </c>
      <c r="H507" s="28">
        <f t="shared" si="192"/>
        <v>135.1708887568503</v>
      </c>
    </row>
    <row r="508" spans="1:8" s="61" customFormat="1" ht="59.25" customHeight="1" outlineLevel="2" x14ac:dyDescent="0.2">
      <c r="A508" s="30" t="s">
        <v>118</v>
      </c>
      <c r="B508" s="26" t="s">
        <v>204</v>
      </c>
      <c r="C508" s="26" t="s">
        <v>29</v>
      </c>
      <c r="D508" s="27">
        <f t="shared" si="201"/>
        <v>3612060</v>
      </c>
      <c r="E508" s="27">
        <f t="shared" si="201"/>
        <v>1026907.57</v>
      </c>
      <c r="F508" s="27">
        <v>759710.6</v>
      </c>
      <c r="G508" s="27">
        <f t="shared" si="186"/>
        <v>28.429969878684187</v>
      </c>
      <c r="H508" s="28">
        <f t="shared" si="192"/>
        <v>135.1708887568503</v>
      </c>
    </row>
    <row r="509" spans="1:8" s="61" customFormat="1" ht="35.25" customHeight="1" outlineLevel="2" x14ac:dyDescent="0.2">
      <c r="A509" s="30" t="s">
        <v>203</v>
      </c>
      <c r="B509" s="26" t="s">
        <v>204</v>
      </c>
      <c r="C509" s="26" t="s">
        <v>3</v>
      </c>
      <c r="D509" s="27">
        <v>3612060</v>
      </c>
      <c r="E509" s="27">
        <v>1026907.57</v>
      </c>
      <c r="F509" s="27">
        <v>759710.6</v>
      </c>
      <c r="G509" s="27">
        <f t="shared" si="186"/>
        <v>28.429969878684187</v>
      </c>
      <c r="H509" s="28">
        <f t="shared" si="192"/>
        <v>135.1708887568503</v>
      </c>
    </row>
    <row r="510" spans="1:8" s="61" customFormat="1" ht="39.75" customHeight="1" outlineLevel="4" x14ac:dyDescent="0.2">
      <c r="A510" s="25" t="s">
        <v>216</v>
      </c>
      <c r="B510" s="26" t="s">
        <v>217</v>
      </c>
      <c r="C510" s="26" t="s">
        <v>1</v>
      </c>
      <c r="D510" s="27">
        <f>D511+D513</f>
        <v>836145</v>
      </c>
      <c r="E510" s="27">
        <f t="shared" ref="E510" si="202">E511+E513</f>
        <v>138671.93</v>
      </c>
      <c r="F510" s="27">
        <v>128873.04</v>
      </c>
      <c r="G510" s="27">
        <f t="shared" si="186"/>
        <v>16.584674906864237</v>
      </c>
      <c r="H510" s="28">
        <f t="shared" si="192"/>
        <v>107.60352203998602</v>
      </c>
    </row>
    <row r="511" spans="1:8" s="61" customFormat="1" ht="59.25" customHeight="1" outlineLevel="4" x14ac:dyDescent="0.2">
      <c r="A511" s="16" t="s">
        <v>118</v>
      </c>
      <c r="B511" s="17" t="s">
        <v>217</v>
      </c>
      <c r="C511" s="17" t="s">
        <v>29</v>
      </c>
      <c r="D511" s="27">
        <f t="shared" ref="D511:E511" si="203">D512</f>
        <v>736145</v>
      </c>
      <c r="E511" s="27">
        <f t="shared" si="203"/>
        <v>138671.93</v>
      </c>
      <c r="F511" s="27">
        <v>128873.04</v>
      </c>
      <c r="G511" s="27">
        <f t="shared" si="186"/>
        <v>18.837583628225417</v>
      </c>
      <c r="H511" s="28">
        <f t="shared" si="192"/>
        <v>107.60352203998602</v>
      </c>
    </row>
    <row r="512" spans="1:8" s="61" customFormat="1" ht="39.75" customHeight="1" outlineLevel="4" x14ac:dyDescent="0.2">
      <c r="A512" s="16" t="s">
        <v>120</v>
      </c>
      <c r="B512" s="17" t="s">
        <v>217</v>
      </c>
      <c r="C512" s="17" t="s">
        <v>3</v>
      </c>
      <c r="D512" s="27">
        <v>736145</v>
      </c>
      <c r="E512" s="27">
        <v>138671.93</v>
      </c>
      <c r="F512" s="27">
        <v>128873.04</v>
      </c>
      <c r="G512" s="27">
        <f t="shared" si="186"/>
        <v>18.837583628225417</v>
      </c>
      <c r="H512" s="28">
        <f t="shared" si="192"/>
        <v>107.60352203998602</v>
      </c>
    </row>
    <row r="513" spans="1:8" s="69" customFormat="1" ht="39.75" customHeight="1" outlineLevel="4" x14ac:dyDescent="0.2">
      <c r="A513" s="16" t="s">
        <v>99</v>
      </c>
      <c r="B513" s="17" t="s">
        <v>217</v>
      </c>
      <c r="C513" s="17" t="s">
        <v>32</v>
      </c>
      <c r="D513" s="27">
        <f>D514</f>
        <v>100000</v>
      </c>
      <c r="E513" s="27">
        <f t="shared" ref="E513" si="204">E514</f>
        <v>0</v>
      </c>
      <c r="F513" s="27">
        <v>0</v>
      </c>
      <c r="G513" s="27">
        <f t="shared" si="186"/>
        <v>0</v>
      </c>
      <c r="H513" s="28">
        <v>0</v>
      </c>
    </row>
    <row r="514" spans="1:8" s="69" customFormat="1" ht="39.75" customHeight="1" outlineLevel="4" x14ac:dyDescent="0.2">
      <c r="A514" s="16" t="s">
        <v>33</v>
      </c>
      <c r="B514" s="17" t="s">
        <v>217</v>
      </c>
      <c r="C514" s="17" t="s">
        <v>4</v>
      </c>
      <c r="D514" s="27">
        <v>100000</v>
      </c>
      <c r="E514" s="27">
        <v>0</v>
      </c>
      <c r="F514" s="27">
        <v>0</v>
      </c>
      <c r="G514" s="27">
        <f t="shared" si="186"/>
        <v>0</v>
      </c>
      <c r="H514" s="28">
        <v>0</v>
      </c>
    </row>
    <row r="515" spans="1:8" s="61" customFormat="1" ht="54.75" customHeight="1" outlineLevel="3" x14ac:dyDescent="0.2">
      <c r="A515" s="19" t="s">
        <v>495</v>
      </c>
      <c r="B515" s="17" t="s">
        <v>110</v>
      </c>
      <c r="C515" s="20" t="s">
        <v>1</v>
      </c>
      <c r="D515" s="27">
        <f t="shared" ref="D515:E516" si="205">D516</f>
        <v>259258</v>
      </c>
      <c r="E515" s="27">
        <f t="shared" si="205"/>
        <v>0</v>
      </c>
      <c r="F515" s="27">
        <v>0</v>
      </c>
      <c r="G515" s="27">
        <f t="shared" si="186"/>
        <v>0</v>
      </c>
      <c r="H515" s="28">
        <v>0</v>
      </c>
    </row>
    <row r="516" spans="1:8" s="61" customFormat="1" ht="31.5" customHeight="1" outlineLevel="3" x14ac:dyDescent="0.2">
      <c r="A516" s="19" t="s">
        <v>99</v>
      </c>
      <c r="B516" s="17" t="s">
        <v>110</v>
      </c>
      <c r="C516" s="20" t="s">
        <v>32</v>
      </c>
      <c r="D516" s="27">
        <f t="shared" si="205"/>
        <v>259258</v>
      </c>
      <c r="E516" s="27">
        <f t="shared" si="205"/>
        <v>0</v>
      </c>
      <c r="F516" s="27">
        <v>0</v>
      </c>
      <c r="G516" s="27">
        <f t="shared" si="186"/>
        <v>0</v>
      </c>
      <c r="H516" s="28">
        <v>0</v>
      </c>
    </row>
    <row r="517" spans="1:8" s="61" customFormat="1" ht="31.5" customHeight="1" outlineLevel="5" x14ac:dyDescent="0.2">
      <c r="A517" s="19" t="s">
        <v>33</v>
      </c>
      <c r="B517" s="17" t="s">
        <v>110</v>
      </c>
      <c r="C517" s="20" t="s">
        <v>4</v>
      </c>
      <c r="D517" s="27">
        <v>259258</v>
      </c>
      <c r="E517" s="27">
        <v>0</v>
      </c>
      <c r="F517" s="27">
        <v>0</v>
      </c>
      <c r="G517" s="27">
        <f t="shared" si="186"/>
        <v>0</v>
      </c>
      <c r="H517" s="28">
        <v>0</v>
      </c>
    </row>
    <row r="518" spans="1:8" s="61" customFormat="1" ht="27.75" customHeight="1" outlineLevel="2" x14ac:dyDescent="0.2">
      <c r="A518" s="30" t="s">
        <v>11</v>
      </c>
      <c r="B518" s="26" t="s">
        <v>43</v>
      </c>
      <c r="C518" s="26" t="s">
        <v>1</v>
      </c>
      <c r="D518" s="27">
        <f t="shared" ref="D518:E519" si="206">D519</f>
        <v>2249014</v>
      </c>
      <c r="E518" s="27">
        <f t="shared" si="206"/>
        <v>609989.55000000005</v>
      </c>
      <c r="F518" s="27">
        <v>575156.56999999995</v>
      </c>
      <c r="G518" s="27">
        <f t="shared" si="186"/>
        <v>27.122532363071105</v>
      </c>
      <c r="H518" s="28">
        <f t="shared" si="192"/>
        <v>106.05626047182251</v>
      </c>
    </row>
    <row r="519" spans="1:8" s="61" customFormat="1" ht="57.75" customHeight="1" outlineLevel="2" x14ac:dyDescent="0.2">
      <c r="A519" s="25" t="s">
        <v>118</v>
      </c>
      <c r="B519" s="26" t="s">
        <v>43</v>
      </c>
      <c r="C519" s="26" t="s">
        <v>29</v>
      </c>
      <c r="D519" s="27">
        <f t="shared" si="206"/>
        <v>2249014</v>
      </c>
      <c r="E519" s="27">
        <f t="shared" si="206"/>
        <v>609989.55000000005</v>
      </c>
      <c r="F519" s="27">
        <v>575156.56999999995</v>
      </c>
      <c r="G519" s="27">
        <f t="shared" si="186"/>
        <v>27.122532363071105</v>
      </c>
      <c r="H519" s="28">
        <f t="shared" si="192"/>
        <v>106.05626047182251</v>
      </c>
    </row>
    <row r="520" spans="1:8" s="61" customFormat="1" ht="33" customHeight="1" outlineLevel="2" x14ac:dyDescent="0.2">
      <c r="A520" s="25" t="s">
        <v>119</v>
      </c>
      <c r="B520" s="26" t="s">
        <v>43</v>
      </c>
      <c r="C520" s="26" t="s">
        <v>3</v>
      </c>
      <c r="D520" s="27">
        <v>2249014</v>
      </c>
      <c r="E520" s="27">
        <v>609989.55000000005</v>
      </c>
      <c r="F520" s="27">
        <v>575156.56999999995</v>
      </c>
      <c r="G520" s="27">
        <f t="shared" si="186"/>
        <v>27.122532363071105</v>
      </c>
      <c r="H520" s="28">
        <f t="shared" si="192"/>
        <v>106.05626047182251</v>
      </c>
    </row>
    <row r="521" spans="1:8" s="61" customFormat="1" ht="52.5" customHeight="1" outlineLevel="2" x14ac:dyDescent="0.2">
      <c r="A521" s="25" t="s">
        <v>496</v>
      </c>
      <c r="B521" s="26" t="s">
        <v>42</v>
      </c>
      <c r="C521" s="29" t="s">
        <v>1</v>
      </c>
      <c r="D521" s="27">
        <f>D522+D524+D526</f>
        <v>58207149</v>
      </c>
      <c r="E521" s="27">
        <f>E522+E524+E526</f>
        <v>13063700.57</v>
      </c>
      <c r="F521" s="27">
        <v>12491971.190000001</v>
      </c>
      <c r="G521" s="27">
        <f t="shared" si="186"/>
        <v>22.443464066587424</v>
      </c>
      <c r="H521" s="28">
        <f t="shared" si="192"/>
        <v>104.57677472437396</v>
      </c>
    </row>
    <row r="522" spans="1:8" s="61" customFormat="1" ht="63.75" outlineLevel="2" x14ac:dyDescent="0.2">
      <c r="A522" s="25" t="s">
        <v>118</v>
      </c>
      <c r="B522" s="26" t="s">
        <v>42</v>
      </c>
      <c r="C522" s="26" t="s">
        <v>29</v>
      </c>
      <c r="D522" s="27">
        <f>D523</f>
        <v>39481231</v>
      </c>
      <c r="E522" s="27">
        <f>E523</f>
        <v>9325811.3200000003</v>
      </c>
      <c r="F522" s="27">
        <v>8499255.6400000006</v>
      </c>
      <c r="G522" s="27">
        <f t="shared" si="186"/>
        <v>23.620872712910092</v>
      </c>
      <c r="H522" s="28">
        <f t="shared" si="192"/>
        <v>109.72503610916213</v>
      </c>
    </row>
    <row r="523" spans="1:8" s="61" customFormat="1" ht="24.75" customHeight="1" outlineLevel="2" x14ac:dyDescent="0.2">
      <c r="A523" s="25" t="s">
        <v>9</v>
      </c>
      <c r="B523" s="26" t="s">
        <v>42</v>
      </c>
      <c r="C523" s="26" t="s">
        <v>10</v>
      </c>
      <c r="D523" s="27">
        <v>39481231</v>
      </c>
      <c r="E523" s="27">
        <v>9325811.3200000003</v>
      </c>
      <c r="F523" s="27">
        <v>8499255.6400000006</v>
      </c>
      <c r="G523" s="27">
        <f t="shared" si="186"/>
        <v>23.620872712910092</v>
      </c>
      <c r="H523" s="28">
        <f t="shared" si="192"/>
        <v>109.72503610916213</v>
      </c>
    </row>
    <row r="524" spans="1:8" s="61" customFormat="1" ht="36" customHeight="1" outlineLevel="2" x14ac:dyDescent="0.2">
      <c r="A524" s="25" t="s">
        <v>99</v>
      </c>
      <c r="B524" s="26" t="s">
        <v>42</v>
      </c>
      <c r="C524" s="26" t="s">
        <v>32</v>
      </c>
      <c r="D524" s="27">
        <f>D525</f>
        <v>18441905</v>
      </c>
      <c r="E524" s="27">
        <f>E525</f>
        <v>3684446.25</v>
      </c>
      <c r="F524" s="27">
        <v>3942236.55</v>
      </c>
      <c r="G524" s="27">
        <f t="shared" si="186"/>
        <v>19.978664080527473</v>
      </c>
      <c r="H524" s="28">
        <f t="shared" si="192"/>
        <v>93.460810970361479</v>
      </c>
    </row>
    <row r="525" spans="1:8" s="61" customFormat="1" ht="33" customHeight="1" outlineLevel="2" x14ac:dyDescent="0.2">
      <c r="A525" s="30" t="s">
        <v>33</v>
      </c>
      <c r="B525" s="26" t="s">
        <v>42</v>
      </c>
      <c r="C525" s="26" t="s">
        <v>4</v>
      </c>
      <c r="D525" s="27">
        <v>18441905</v>
      </c>
      <c r="E525" s="27">
        <v>3684446.25</v>
      </c>
      <c r="F525" s="27">
        <v>3942236.55</v>
      </c>
      <c r="G525" s="27">
        <f t="shared" si="186"/>
        <v>19.978664080527473</v>
      </c>
      <c r="H525" s="28">
        <f t="shared" si="192"/>
        <v>93.460810970361479</v>
      </c>
    </row>
    <row r="526" spans="1:8" s="61" customFormat="1" ht="18" customHeight="1" outlineLevel="2" x14ac:dyDescent="0.2">
      <c r="A526" s="42" t="s">
        <v>34</v>
      </c>
      <c r="B526" s="26" t="s">
        <v>42</v>
      </c>
      <c r="C526" s="26" t="s">
        <v>35</v>
      </c>
      <c r="D526" s="27">
        <f>D527</f>
        <v>284013</v>
      </c>
      <c r="E526" s="27">
        <f>E527</f>
        <v>53443</v>
      </c>
      <c r="F526" s="27">
        <v>50479</v>
      </c>
      <c r="G526" s="27">
        <f t="shared" si="186"/>
        <v>18.817096400516878</v>
      </c>
      <c r="H526" s="28">
        <f t="shared" si="192"/>
        <v>105.87174864795261</v>
      </c>
    </row>
    <row r="527" spans="1:8" s="8" customFormat="1" ht="19.5" customHeight="1" outlineLevel="2" x14ac:dyDescent="0.2">
      <c r="A527" s="25" t="s">
        <v>5</v>
      </c>
      <c r="B527" s="26" t="s">
        <v>42</v>
      </c>
      <c r="C527" s="26" t="s">
        <v>6</v>
      </c>
      <c r="D527" s="27">
        <v>284013</v>
      </c>
      <c r="E527" s="27">
        <v>53443</v>
      </c>
      <c r="F527" s="27">
        <v>50479</v>
      </c>
      <c r="G527" s="27">
        <f t="shared" si="186"/>
        <v>18.817096400516878</v>
      </c>
      <c r="H527" s="28">
        <f t="shared" si="192"/>
        <v>105.87174864795261</v>
      </c>
    </row>
    <row r="528" spans="1:8" s="61" customFormat="1" ht="53.25" customHeight="1" outlineLevel="1" x14ac:dyDescent="0.2">
      <c r="A528" s="30" t="s">
        <v>497</v>
      </c>
      <c r="B528" s="26" t="s">
        <v>44</v>
      </c>
      <c r="C528" s="29" t="s">
        <v>1</v>
      </c>
      <c r="D528" s="27">
        <f>D529+D531</f>
        <v>2324550</v>
      </c>
      <c r="E528" s="27">
        <f>E529+E531</f>
        <v>369408.43</v>
      </c>
      <c r="F528" s="27">
        <v>289489.87</v>
      </c>
      <c r="G528" s="27">
        <f t="shared" si="186"/>
        <v>15.891610419220925</v>
      </c>
      <c r="H528" s="28">
        <f t="shared" si="192"/>
        <v>127.60668620287127</v>
      </c>
    </row>
    <row r="529" spans="1:8" s="61" customFormat="1" ht="56.25" customHeight="1" outlineLevel="4" x14ac:dyDescent="0.2">
      <c r="A529" s="25" t="s">
        <v>118</v>
      </c>
      <c r="B529" s="26" t="s">
        <v>44</v>
      </c>
      <c r="C529" s="29" t="s">
        <v>29</v>
      </c>
      <c r="D529" s="27">
        <f>D530</f>
        <v>2304550</v>
      </c>
      <c r="E529" s="27">
        <f>E530</f>
        <v>358318.41</v>
      </c>
      <c r="F529" s="27">
        <v>288683.71000000002</v>
      </c>
      <c r="G529" s="27">
        <f t="shared" si="186"/>
        <v>15.548302705517344</v>
      </c>
      <c r="H529" s="28">
        <f t="shared" si="192"/>
        <v>124.12145112032817</v>
      </c>
    </row>
    <row r="530" spans="1:8" s="61" customFormat="1" ht="33" customHeight="1" outlineLevel="4" x14ac:dyDescent="0.2">
      <c r="A530" s="25" t="s">
        <v>119</v>
      </c>
      <c r="B530" s="26" t="s">
        <v>44</v>
      </c>
      <c r="C530" s="29" t="s">
        <v>3</v>
      </c>
      <c r="D530" s="27">
        <v>2304550</v>
      </c>
      <c r="E530" s="27">
        <v>358318.41</v>
      </c>
      <c r="F530" s="27">
        <v>288683.71000000002</v>
      </c>
      <c r="G530" s="27">
        <f t="shared" si="186"/>
        <v>15.548302705517344</v>
      </c>
      <c r="H530" s="28">
        <f t="shared" si="192"/>
        <v>124.12145112032817</v>
      </c>
    </row>
    <row r="531" spans="1:8" s="61" customFormat="1" ht="39" customHeight="1" outlineLevel="4" x14ac:dyDescent="0.2">
      <c r="A531" s="25" t="s">
        <v>99</v>
      </c>
      <c r="B531" s="26" t="s">
        <v>44</v>
      </c>
      <c r="C531" s="29" t="s">
        <v>32</v>
      </c>
      <c r="D531" s="27">
        <f>D532</f>
        <v>20000</v>
      </c>
      <c r="E531" s="27">
        <f>E532</f>
        <v>11090.02</v>
      </c>
      <c r="F531" s="27">
        <v>806.16</v>
      </c>
      <c r="G531" s="27">
        <f t="shared" ref="G531:G565" si="207">E531/D531*100</f>
        <v>55.450099999999999</v>
      </c>
      <c r="H531" s="28">
        <f t="shared" ref="H531:H565" si="208">E531/F531*100</f>
        <v>1375.6599186265755</v>
      </c>
    </row>
    <row r="532" spans="1:8" s="61" customFormat="1" ht="30.75" customHeight="1" outlineLevel="4" x14ac:dyDescent="0.2">
      <c r="A532" s="30" t="s">
        <v>33</v>
      </c>
      <c r="B532" s="26" t="s">
        <v>44</v>
      </c>
      <c r="C532" s="29" t="s">
        <v>4</v>
      </c>
      <c r="D532" s="27">
        <v>20000</v>
      </c>
      <c r="E532" s="27">
        <v>11090.02</v>
      </c>
      <c r="F532" s="27">
        <v>806.16</v>
      </c>
      <c r="G532" s="27">
        <f t="shared" si="207"/>
        <v>55.450099999999999</v>
      </c>
      <c r="H532" s="28">
        <f t="shared" si="208"/>
        <v>1375.6599186265755</v>
      </c>
    </row>
    <row r="533" spans="1:8" s="61" customFormat="1" ht="32.25" customHeight="1" outlineLevel="4" x14ac:dyDescent="0.2">
      <c r="A533" s="30" t="s">
        <v>498</v>
      </c>
      <c r="B533" s="26" t="s">
        <v>45</v>
      </c>
      <c r="C533" s="29" t="s">
        <v>1</v>
      </c>
      <c r="D533" s="27">
        <f>D534+D536</f>
        <v>1541161</v>
      </c>
      <c r="E533" s="27">
        <f>E534+E536</f>
        <v>272874.37</v>
      </c>
      <c r="F533" s="27">
        <v>301422.17000000004</v>
      </c>
      <c r="G533" s="27">
        <f t="shared" si="207"/>
        <v>17.705766626588655</v>
      </c>
      <c r="H533" s="28">
        <f t="shared" si="208"/>
        <v>90.528964740715651</v>
      </c>
    </row>
    <row r="534" spans="1:8" s="61" customFormat="1" ht="60" customHeight="1" outlineLevel="4" x14ac:dyDescent="0.2">
      <c r="A534" s="25" t="s">
        <v>118</v>
      </c>
      <c r="B534" s="26" t="s">
        <v>45</v>
      </c>
      <c r="C534" s="29" t="s">
        <v>29</v>
      </c>
      <c r="D534" s="27">
        <f>D535</f>
        <v>1531161</v>
      </c>
      <c r="E534" s="27">
        <f>E535</f>
        <v>272874.37</v>
      </c>
      <c r="F534" s="27">
        <v>300341.90000000002</v>
      </c>
      <c r="G534" s="27">
        <f t="shared" si="207"/>
        <v>17.821402843985705</v>
      </c>
      <c r="H534" s="28">
        <f t="shared" si="208"/>
        <v>90.854579397679771</v>
      </c>
    </row>
    <row r="535" spans="1:8" s="61" customFormat="1" ht="33" customHeight="1" outlineLevel="4" x14ac:dyDescent="0.2">
      <c r="A535" s="25" t="s">
        <v>119</v>
      </c>
      <c r="B535" s="26" t="s">
        <v>45</v>
      </c>
      <c r="C535" s="29" t="s">
        <v>3</v>
      </c>
      <c r="D535" s="27">
        <v>1531161</v>
      </c>
      <c r="E535" s="27">
        <v>272874.37</v>
      </c>
      <c r="F535" s="27">
        <v>300341.90000000002</v>
      </c>
      <c r="G535" s="27">
        <f t="shared" si="207"/>
        <v>17.821402843985705</v>
      </c>
      <c r="H535" s="28">
        <f t="shared" si="208"/>
        <v>90.854579397679771</v>
      </c>
    </row>
    <row r="536" spans="1:8" s="61" customFormat="1" ht="34.5" customHeight="1" outlineLevel="4" x14ac:dyDescent="0.2">
      <c r="A536" s="25" t="s">
        <v>99</v>
      </c>
      <c r="B536" s="26" t="s">
        <v>45</v>
      </c>
      <c r="C536" s="29" t="s">
        <v>32</v>
      </c>
      <c r="D536" s="27">
        <f>D537</f>
        <v>10000</v>
      </c>
      <c r="E536" s="27">
        <f>E537</f>
        <v>0</v>
      </c>
      <c r="F536" s="27">
        <v>1080.27</v>
      </c>
      <c r="G536" s="27">
        <f t="shared" si="207"/>
        <v>0</v>
      </c>
      <c r="H536" s="28">
        <f t="shared" si="208"/>
        <v>0</v>
      </c>
    </row>
    <row r="537" spans="1:8" s="61" customFormat="1" ht="35.25" customHeight="1" outlineLevel="4" x14ac:dyDescent="0.2">
      <c r="A537" s="30" t="s">
        <v>33</v>
      </c>
      <c r="B537" s="26" t="s">
        <v>45</v>
      </c>
      <c r="C537" s="29" t="s">
        <v>4</v>
      </c>
      <c r="D537" s="27">
        <v>10000</v>
      </c>
      <c r="E537" s="27">
        <v>0</v>
      </c>
      <c r="F537" s="27">
        <v>1080.27</v>
      </c>
      <c r="G537" s="27">
        <f t="shared" si="207"/>
        <v>0</v>
      </c>
      <c r="H537" s="28">
        <f t="shared" si="208"/>
        <v>0</v>
      </c>
    </row>
    <row r="538" spans="1:8" s="61" customFormat="1" ht="55.5" customHeight="1" outlineLevel="4" x14ac:dyDescent="0.2">
      <c r="A538" s="30" t="s">
        <v>499</v>
      </c>
      <c r="B538" s="29" t="s">
        <v>47</v>
      </c>
      <c r="C538" s="29" t="s">
        <v>1</v>
      </c>
      <c r="D538" s="27">
        <f t="shared" ref="D538:E539" si="209">D539</f>
        <v>2129547.7599999998</v>
      </c>
      <c r="E538" s="27">
        <f t="shared" si="209"/>
        <v>0</v>
      </c>
      <c r="F538" s="27">
        <v>1132712.02</v>
      </c>
      <c r="G538" s="27">
        <f t="shared" si="207"/>
        <v>0</v>
      </c>
      <c r="H538" s="28">
        <f t="shared" si="208"/>
        <v>0</v>
      </c>
    </row>
    <row r="539" spans="1:8" s="61" customFormat="1" ht="32.25" customHeight="1" outlineLevel="4" x14ac:dyDescent="0.2">
      <c r="A539" s="16" t="s">
        <v>99</v>
      </c>
      <c r="B539" s="20" t="s">
        <v>47</v>
      </c>
      <c r="C539" s="20" t="s">
        <v>32</v>
      </c>
      <c r="D539" s="27">
        <f t="shared" si="209"/>
        <v>2129547.7599999998</v>
      </c>
      <c r="E539" s="27">
        <f t="shared" si="209"/>
        <v>0</v>
      </c>
      <c r="F539" s="27">
        <v>1132712.02</v>
      </c>
      <c r="G539" s="27">
        <f t="shared" si="207"/>
        <v>0</v>
      </c>
      <c r="H539" s="28">
        <f t="shared" si="208"/>
        <v>0</v>
      </c>
    </row>
    <row r="540" spans="1:8" s="61" customFormat="1" ht="33" customHeight="1" outlineLevel="2" x14ac:dyDescent="0.2">
      <c r="A540" s="19" t="s">
        <v>33</v>
      </c>
      <c r="B540" s="20" t="s">
        <v>47</v>
      </c>
      <c r="C540" s="20" t="s">
        <v>4</v>
      </c>
      <c r="D540" s="27">
        <v>2129547.7599999998</v>
      </c>
      <c r="E540" s="27">
        <v>0</v>
      </c>
      <c r="F540" s="27">
        <v>1132712.02</v>
      </c>
      <c r="G540" s="27">
        <f t="shared" si="207"/>
        <v>0</v>
      </c>
      <c r="H540" s="28">
        <f t="shared" si="208"/>
        <v>0</v>
      </c>
    </row>
    <row r="541" spans="1:8" s="61" customFormat="1" ht="60.75" customHeight="1" x14ac:dyDescent="0.2">
      <c r="A541" s="19" t="s">
        <v>185</v>
      </c>
      <c r="B541" s="20" t="s">
        <v>186</v>
      </c>
      <c r="C541" s="20" t="s">
        <v>1</v>
      </c>
      <c r="D541" s="27">
        <f>D542</f>
        <v>21796787.920000002</v>
      </c>
      <c r="E541" s="27">
        <f t="shared" ref="E541:F541" si="210">E542</f>
        <v>4848370.8499999996</v>
      </c>
      <c r="F541" s="27">
        <f t="shared" si="210"/>
        <v>8526.65</v>
      </c>
      <c r="G541" s="27">
        <f t="shared" si="207"/>
        <v>22.243510685128506</v>
      </c>
      <c r="H541" s="28">
        <f t="shared" si="208"/>
        <v>56861.37990887394</v>
      </c>
    </row>
    <row r="542" spans="1:8" s="61" customFormat="1" ht="35.25" customHeight="1" x14ac:dyDescent="0.2">
      <c r="A542" s="19" t="s">
        <v>73</v>
      </c>
      <c r="B542" s="20" t="s">
        <v>186</v>
      </c>
      <c r="C542" s="20" t="s">
        <v>74</v>
      </c>
      <c r="D542" s="27">
        <f>D543</f>
        <v>21796787.920000002</v>
      </c>
      <c r="E542" s="27">
        <f>E543</f>
        <v>4848370.8499999996</v>
      </c>
      <c r="F542" s="27">
        <v>8526.65</v>
      </c>
      <c r="G542" s="27">
        <f t="shared" si="207"/>
        <v>22.243510685128506</v>
      </c>
      <c r="H542" s="28">
        <f t="shared" si="208"/>
        <v>56861.37990887394</v>
      </c>
    </row>
    <row r="543" spans="1:8" s="61" customFormat="1" ht="39" customHeight="1" x14ac:dyDescent="0.2">
      <c r="A543" s="19" t="s">
        <v>20</v>
      </c>
      <c r="B543" s="20" t="s">
        <v>186</v>
      </c>
      <c r="C543" s="20" t="s">
        <v>21</v>
      </c>
      <c r="D543" s="27">
        <v>21796787.920000002</v>
      </c>
      <c r="E543" s="27">
        <v>4848370.8499999996</v>
      </c>
      <c r="F543" s="27">
        <v>8526.65</v>
      </c>
      <c r="G543" s="27">
        <f t="shared" si="207"/>
        <v>22.243510685128506</v>
      </c>
      <c r="H543" s="28">
        <f t="shared" si="208"/>
        <v>56861.37990887394</v>
      </c>
    </row>
    <row r="544" spans="1:8" s="61" customFormat="1" ht="50.25" customHeight="1" outlineLevel="4" x14ac:dyDescent="0.2">
      <c r="A544" s="30" t="s">
        <v>500</v>
      </c>
      <c r="B544" s="26" t="s">
        <v>46</v>
      </c>
      <c r="C544" s="26" t="s">
        <v>1</v>
      </c>
      <c r="D544" s="27">
        <f>D545+D547</f>
        <v>1307298</v>
      </c>
      <c r="E544" s="27">
        <f>E545+E547</f>
        <v>276910.63</v>
      </c>
      <c r="F544" s="27">
        <v>275000</v>
      </c>
      <c r="G544" s="27">
        <f t="shared" si="207"/>
        <v>21.181905732281393</v>
      </c>
      <c r="H544" s="28">
        <f t="shared" si="208"/>
        <v>100.69477454545455</v>
      </c>
    </row>
    <row r="545" spans="1:8" s="61" customFormat="1" ht="58.5" customHeight="1" outlineLevel="4" x14ac:dyDescent="0.2">
      <c r="A545" s="25" t="s">
        <v>118</v>
      </c>
      <c r="B545" s="26" t="s">
        <v>46</v>
      </c>
      <c r="C545" s="29" t="s">
        <v>29</v>
      </c>
      <c r="D545" s="27">
        <f>D546</f>
        <v>1187298</v>
      </c>
      <c r="E545" s="27">
        <f>E546</f>
        <v>275843.58</v>
      </c>
      <c r="F545" s="27">
        <v>251752.37</v>
      </c>
      <c r="G545" s="27">
        <f t="shared" si="207"/>
        <v>23.232885088663505</v>
      </c>
      <c r="H545" s="28">
        <f t="shared" si="208"/>
        <v>109.56940743000752</v>
      </c>
    </row>
    <row r="546" spans="1:8" s="61" customFormat="1" ht="34.5" customHeight="1" outlineLevel="4" x14ac:dyDescent="0.2">
      <c r="A546" s="25" t="s">
        <v>120</v>
      </c>
      <c r="B546" s="26" t="s">
        <v>46</v>
      </c>
      <c r="C546" s="29" t="s">
        <v>3</v>
      </c>
      <c r="D546" s="27">
        <v>1187298</v>
      </c>
      <c r="E546" s="27">
        <v>275843.58</v>
      </c>
      <c r="F546" s="27">
        <v>251752.37</v>
      </c>
      <c r="G546" s="27">
        <f t="shared" si="207"/>
        <v>23.232885088663505</v>
      </c>
      <c r="H546" s="28">
        <f t="shared" si="208"/>
        <v>109.56940743000752</v>
      </c>
    </row>
    <row r="547" spans="1:8" s="61" customFormat="1" ht="30.75" customHeight="1" outlineLevel="4" x14ac:dyDescent="0.2">
      <c r="A547" s="25" t="s">
        <v>99</v>
      </c>
      <c r="B547" s="26" t="s">
        <v>46</v>
      </c>
      <c r="C547" s="29" t="s">
        <v>32</v>
      </c>
      <c r="D547" s="27">
        <f>D548</f>
        <v>120000</v>
      </c>
      <c r="E547" s="27">
        <f>E548</f>
        <v>1067.05</v>
      </c>
      <c r="F547" s="27">
        <v>23247.63</v>
      </c>
      <c r="G547" s="27">
        <f t="shared" si="207"/>
        <v>0.88920833333333338</v>
      </c>
      <c r="H547" s="28">
        <f t="shared" si="208"/>
        <v>4.5899302423515858</v>
      </c>
    </row>
    <row r="548" spans="1:8" s="61" customFormat="1" ht="32.25" customHeight="1" outlineLevel="4" x14ac:dyDescent="0.2">
      <c r="A548" s="30" t="s">
        <v>33</v>
      </c>
      <c r="B548" s="26" t="s">
        <v>46</v>
      </c>
      <c r="C548" s="29" t="s">
        <v>4</v>
      </c>
      <c r="D548" s="27">
        <v>120000</v>
      </c>
      <c r="E548" s="27">
        <v>1067.05</v>
      </c>
      <c r="F548" s="27">
        <v>23247.63</v>
      </c>
      <c r="G548" s="27">
        <f t="shared" si="207"/>
        <v>0.88920833333333338</v>
      </c>
      <c r="H548" s="28">
        <f t="shared" si="208"/>
        <v>4.5899302423515858</v>
      </c>
    </row>
    <row r="549" spans="1:8" s="61" customFormat="1" ht="66" customHeight="1" outlineLevel="5" x14ac:dyDescent="0.2">
      <c r="A549" s="16" t="s">
        <v>501</v>
      </c>
      <c r="B549" s="20" t="s">
        <v>51</v>
      </c>
      <c r="C549" s="20" t="s">
        <v>1</v>
      </c>
      <c r="D549" s="27">
        <f t="shared" ref="D549:E550" si="211">D550</f>
        <v>23438.48</v>
      </c>
      <c r="E549" s="27">
        <f t="shared" si="211"/>
        <v>5859.63</v>
      </c>
      <c r="F549" s="27">
        <v>5452.32</v>
      </c>
      <c r="G549" s="27">
        <f t="shared" si="207"/>
        <v>25.000042664882706</v>
      </c>
      <c r="H549" s="28">
        <f t="shared" si="208"/>
        <v>107.47039792235233</v>
      </c>
    </row>
    <row r="550" spans="1:8" s="61" customFormat="1" ht="34.5" customHeight="1" outlineLevel="2" x14ac:dyDescent="0.2">
      <c r="A550" s="16" t="s">
        <v>99</v>
      </c>
      <c r="B550" s="20" t="s">
        <v>51</v>
      </c>
      <c r="C550" s="20" t="s">
        <v>32</v>
      </c>
      <c r="D550" s="27">
        <f t="shared" si="211"/>
        <v>23438.48</v>
      </c>
      <c r="E550" s="27">
        <f t="shared" si="211"/>
        <v>5859.63</v>
      </c>
      <c r="F550" s="27">
        <v>5452.32</v>
      </c>
      <c r="G550" s="27">
        <f t="shared" si="207"/>
        <v>25.000042664882706</v>
      </c>
      <c r="H550" s="28">
        <f t="shared" si="208"/>
        <v>107.47039792235233</v>
      </c>
    </row>
    <row r="551" spans="1:8" s="61" customFormat="1" ht="36" customHeight="1" outlineLevel="5" x14ac:dyDescent="0.2">
      <c r="A551" s="19" t="s">
        <v>33</v>
      </c>
      <c r="B551" s="20" t="s">
        <v>51</v>
      </c>
      <c r="C551" s="20" t="s">
        <v>4</v>
      </c>
      <c r="D551" s="27">
        <v>23438.48</v>
      </c>
      <c r="E551" s="27">
        <v>5859.63</v>
      </c>
      <c r="F551" s="27">
        <v>5452.32</v>
      </c>
      <c r="G551" s="27">
        <f t="shared" si="207"/>
        <v>25.000042664882706</v>
      </c>
      <c r="H551" s="28">
        <f t="shared" si="208"/>
        <v>107.47039792235233</v>
      </c>
    </row>
    <row r="552" spans="1:8" s="61" customFormat="1" ht="54.75" customHeight="1" outlineLevel="2" x14ac:dyDescent="0.2">
      <c r="A552" s="30" t="s">
        <v>502</v>
      </c>
      <c r="B552" s="40" t="s">
        <v>116</v>
      </c>
      <c r="C552" s="29" t="s">
        <v>1</v>
      </c>
      <c r="D552" s="27">
        <f t="shared" ref="D552:E553" si="212">D553</f>
        <v>3489.72</v>
      </c>
      <c r="E552" s="27">
        <f t="shared" si="212"/>
        <v>0</v>
      </c>
      <c r="F552" s="27">
        <v>0</v>
      </c>
      <c r="G552" s="27">
        <f t="shared" si="207"/>
        <v>0</v>
      </c>
      <c r="H552" s="28">
        <v>0</v>
      </c>
    </row>
    <row r="553" spans="1:8" s="61" customFormat="1" ht="30.75" customHeight="1" outlineLevel="2" x14ac:dyDescent="0.2">
      <c r="A553" s="25" t="s">
        <v>99</v>
      </c>
      <c r="B553" s="40" t="s">
        <v>116</v>
      </c>
      <c r="C553" s="29" t="s">
        <v>32</v>
      </c>
      <c r="D553" s="27">
        <f t="shared" si="212"/>
        <v>3489.72</v>
      </c>
      <c r="E553" s="27">
        <f t="shared" si="212"/>
        <v>0</v>
      </c>
      <c r="F553" s="27">
        <v>0</v>
      </c>
      <c r="G553" s="27">
        <f t="shared" si="207"/>
        <v>0</v>
      </c>
      <c r="H553" s="28">
        <v>0</v>
      </c>
    </row>
    <row r="554" spans="1:8" s="61" customFormat="1" ht="39.75" customHeight="1" outlineLevel="2" x14ac:dyDescent="0.2">
      <c r="A554" s="25" t="s">
        <v>33</v>
      </c>
      <c r="B554" s="40" t="s">
        <v>116</v>
      </c>
      <c r="C554" s="29" t="s">
        <v>4</v>
      </c>
      <c r="D554" s="27">
        <v>3489.72</v>
      </c>
      <c r="E554" s="27">
        <v>0</v>
      </c>
      <c r="F554" s="27">
        <v>0</v>
      </c>
      <c r="G554" s="27">
        <f t="shared" si="207"/>
        <v>0</v>
      </c>
      <c r="H554" s="28">
        <v>0</v>
      </c>
    </row>
    <row r="555" spans="1:8" s="61" customFormat="1" ht="44.25" customHeight="1" outlineLevel="5" x14ac:dyDescent="0.2">
      <c r="A555" s="25" t="s">
        <v>503</v>
      </c>
      <c r="B555" s="29" t="s">
        <v>117</v>
      </c>
      <c r="C555" s="29" t="s">
        <v>1</v>
      </c>
      <c r="D555" s="27">
        <f>D556+D558</f>
        <v>2793506</v>
      </c>
      <c r="E555" s="27">
        <f>E556+E558</f>
        <v>552364.55000000005</v>
      </c>
      <c r="F555" s="27">
        <v>463582.81</v>
      </c>
      <c r="G555" s="27">
        <f t="shared" si="207"/>
        <v>19.77316497619837</v>
      </c>
      <c r="H555" s="28">
        <f t="shared" si="208"/>
        <v>119.15121486062006</v>
      </c>
    </row>
    <row r="556" spans="1:8" s="61" customFormat="1" ht="64.5" customHeight="1" outlineLevel="5" x14ac:dyDescent="0.2">
      <c r="A556" s="25" t="s">
        <v>181</v>
      </c>
      <c r="B556" s="29" t="s">
        <v>117</v>
      </c>
      <c r="C556" s="29" t="s">
        <v>29</v>
      </c>
      <c r="D556" s="27">
        <f>D557</f>
        <v>2443506</v>
      </c>
      <c r="E556" s="27">
        <f>E557</f>
        <v>420531.31</v>
      </c>
      <c r="F556" s="27">
        <v>410798.36</v>
      </c>
      <c r="G556" s="27">
        <f t="shared" si="207"/>
        <v>17.210160728068601</v>
      </c>
      <c r="H556" s="28">
        <f t="shared" si="208"/>
        <v>102.36927674200062</v>
      </c>
    </row>
    <row r="557" spans="1:8" s="61" customFormat="1" ht="35.25" customHeight="1" outlineLevel="5" x14ac:dyDescent="0.2">
      <c r="A557" s="25" t="s">
        <v>504</v>
      </c>
      <c r="B557" s="29" t="s">
        <v>117</v>
      </c>
      <c r="C557" s="29" t="s">
        <v>3</v>
      </c>
      <c r="D557" s="27">
        <v>2443506</v>
      </c>
      <c r="E557" s="27">
        <v>420531.31</v>
      </c>
      <c r="F557" s="27">
        <v>410798.36</v>
      </c>
      <c r="G557" s="27">
        <f t="shared" si="207"/>
        <v>17.210160728068601</v>
      </c>
      <c r="H557" s="28">
        <f t="shared" si="208"/>
        <v>102.36927674200062</v>
      </c>
    </row>
    <row r="558" spans="1:8" s="61" customFormat="1" ht="35.25" customHeight="1" outlineLevel="5" x14ac:dyDescent="0.2">
      <c r="A558" s="25" t="s">
        <v>99</v>
      </c>
      <c r="B558" s="29" t="s">
        <v>117</v>
      </c>
      <c r="C558" s="29" t="s">
        <v>32</v>
      </c>
      <c r="D558" s="27">
        <f>D559</f>
        <v>350000</v>
      </c>
      <c r="E558" s="27">
        <f>E559</f>
        <v>131833.24</v>
      </c>
      <c r="F558" s="27">
        <v>52784.45</v>
      </c>
      <c r="G558" s="27">
        <f t="shared" si="207"/>
        <v>37.666639999999994</v>
      </c>
      <c r="H558" s="28">
        <f t="shared" si="208"/>
        <v>249.75772220796085</v>
      </c>
    </row>
    <row r="559" spans="1:8" s="61" customFormat="1" ht="37.5" customHeight="1" outlineLevel="5" x14ac:dyDescent="0.2">
      <c r="A559" s="25" t="s">
        <v>138</v>
      </c>
      <c r="B559" s="29" t="s">
        <v>117</v>
      </c>
      <c r="C559" s="29" t="s">
        <v>4</v>
      </c>
      <c r="D559" s="27">
        <v>350000</v>
      </c>
      <c r="E559" s="27">
        <v>131833.24</v>
      </c>
      <c r="F559" s="27">
        <v>52784.45</v>
      </c>
      <c r="G559" s="27">
        <f t="shared" si="207"/>
        <v>37.666639999999994</v>
      </c>
      <c r="H559" s="28">
        <f t="shared" si="208"/>
        <v>249.75772220796085</v>
      </c>
    </row>
    <row r="560" spans="1:8" s="61" customFormat="1" ht="68.25" customHeight="1" outlineLevel="4" x14ac:dyDescent="0.2">
      <c r="A560" s="25" t="s">
        <v>505</v>
      </c>
      <c r="B560" s="26" t="s">
        <v>215</v>
      </c>
      <c r="C560" s="29" t="s">
        <v>1</v>
      </c>
      <c r="D560" s="27">
        <f>D561+D563</f>
        <v>385288</v>
      </c>
      <c r="E560" s="27">
        <f>E561+E563</f>
        <v>22000</v>
      </c>
      <c r="F560" s="27">
        <v>1000</v>
      </c>
      <c r="G560" s="27">
        <f t="shared" si="207"/>
        <v>5.7100143269450383</v>
      </c>
      <c r="H560" s="28">
        <f t="shared" si="208"/>
        <v>2200</v>
      </c>
    </row>
    <row r="561" spans="1:8" s="61" customFormat="1" ht="60.75" customHeight="1" outlineLevel="4" x14ac:dyDescent="0.2">
      <c r="A561" s="25" t="s">
        <v>118</v>
      </c>
      <c r="B561" s="26" t="s">
        <v>215</v>
      </c>
      <c r="C561" s="29" t="s">
        <v>29</v>
      </c>
      <c r="D561" s="27">
        <f>D562</f>
        <v>295288</v>
      </c>
      <c r="E561" s="27">
        <f>E562</f>
        <v>0</v>
      </c>
      <c r="F561" s="27">
        <v>0</v>
      </c>
      <c r="G561" s="27">
        <f t="shared" si="207"/>
        <v>0</v>
      </c>
      <c r="H561" s="28">
        <v>0</v>
      </c>
    </row>
    <row r="562" spans="1:8" s="61" customFormat="1" ht="32.25" customHeight="1" outlineLevel="4" x14ac:dyDescent="0.2">
      <c r="A562" s="25" t="s">
        <v>120</v>
      </c>
      <c r="B562" s="26" t="s">
        <v>215</v>
      </c>
      <c r="C562" s="29" t="s">
        <v>3</v>
      </c>
      <c r="D562" s="27">
        <v>295288</v>
      </c>
      <c r="E562" s="27">
        <v>0</v>
      </c>
      <c r="F562" s="27">
        <v>0</v>
      </c>
      <c r="G562" s="27">
        <f t="shared" si="207"/>
        <v>0</v>
      </c>
      <c r="H562" s="28">
        <v>0</v>
      </c>
    </row>
    <row r="563" spans="1:8" s="61" customFormat="1" ht="33.75" customHeight="1" outlineLevel="4" x14ac:dyDescent="0.2">
      <c r="A563" s="25" t="s">
        <v>99</v>
      </c>
      <c r="B563" s="26" t="s">
        <v>215</v>
      </c>
      <c r="C563" s="29" t="s">
        <v>32</v>
      </c>
      <c r="D563" s="27">
        <f>D564</f>
        <v>90000</v>
      </c>
      <c r="E563" s="27">
        <f>E564</f>
        <v>22000</v>
      </c>
      <c r="F563" s="27">
        <v>1000</v>
      </c>
      <c r="G563" s="27">
        <f t="shared" si="207"/>
        <v>24.444444444444443</v>
      </c>
      <c r="H563" s="28">
        <f t="shared" si="208"/>
        <v>2200</v>
      </c>
    </row>
    <row r="564" spans="1:8" s="61" customFormat="1" ht="32.25" customHeight="1" outlineLevel="4" x14ac:dyDescent="0.2">
      <c r="A564" s="30" t="s">
        <v>33</v>
      </c>
      <c r="B564" s="26" t="s">
        <v>215</v>
      </c>
      <c r="C564" s="29" t="s">
        <v>4</v>
      </c>
      <c r="D564" s="27">
        <v>90000</v>
      </c>
      <c r="E564" s="27">
        <v>22000</v>
      </c>
      <c r="F564" s="27">
        <v>1000</v>
      </c>
      <c r="G564" s="27">
        <f t="shared" si="207"/>
        <v>24.444444444444443</v>
      </c>
      <c r="H564" s="28">
        <f t="shared" si="208"/>
        <v>2200</v>
      </c>
    </row>
    <row r="565" spans="1:8" ht="16.5" customHeight="1" x14ac:dyDescent="0.2">
      <c r="A565" s="14" t="s">
        <v>296</v>
      </c>
      <c r="B565" s="11"/>
      <c r="C565" s="12"/>
      <c r="D565" s="13">
        <f>D7+D16+D36+D46+D51+D56+D64+D80+D98+D204+D325+D354+D362+D449+D454+D462+D467+D472+D477+D482+D41</f>
        <v>1268100046.3099999</v>
      </c>
      <c r="E565" s="13">
        <f>E7+E16+E36+E46+E51+E56+E64+E80+E98+E204+E325+E354+E362+E449+E454+E462+E467+E472+E477+E482+E41</f>
        <v>267637498.17999998</v>
      </c>
      <c r="F565" s="13">
        <f>F7+F16+F36+F46+F51+F56+F64+F80+F98+F204+F325+F354+F362+F449+F454+F462+F467+F472+F477+F482+F41</f>
        <v>187946298.54999995</v>
      </c>
      <c r="G565" s="34">
        <f t="shared" si="207"/>
        <v>21.105392982106498</v>
      </c>
      <c r="H565" s="72">
        <f t="shared" si="208"/>
        <v>142.40104766351624</v>
      </c>
    </row>
  </sheetData>
  <autoFilter ref="A4:H565"/>
  <mergeCells count="2">
    <mergeCell ref="A2:D2"/>
    <mergeCell ref="A1:H1"/>
  </mergeCells>
  <pageMargins left="0.9055118110236221" right="0.51181102362204722" top="0.35433070866141736" bottom="0.35433070866141736" header="0.31496062992125984" footer="0.31496062992125984"/>
  <pageSetup paperSize="9" scale="57" fitToHeight="3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Пользователь Windows</cp:lastModifiedBy>
  <cp:lastPrinted>2025-04-22T00:02:42Z</cp:lastPrinted>
  <dcterms:created xsi:type="dcterms:W3CDTF">2019-06-18T02:48:46Z</dcterms:created>
  <dcterms:modified xsi:type="dcterms:W3CDTF">2026-04-10T04:32:13Z</dcterms:modified>
</cp:coreProperties>
</file>